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F:\AP 1\Research Valorization\Forma ghid consultare publica\"/>
    </mc:Choice>
  </mc:AlternateContent>
  <bookViews>
    <workbookView xWindow="0" yWindow="0" windowWidth="24000" windowHeight="9735" tabRatio="723" firstSheet="1" activeTab="4"/>
  </bookViews>
  <sheets>
    <sheet name="1A-Bilant" sheetId="1" r:id="rId1"/>
    <sheet name="1B-ContPP" sheetId="2" r:id="rId2"/>
    <sheet name="1E-Intreprindere_in_dificultate" sheetId="22" r:id="rId3"/>
    <sheet name="1E-universitate" sheetId="25" r:id="rId4"/>
    <sheet name="2A-Buget_cerere" sheetId="15" r:id="rId5"/>
    <sheet name="2B-Investitie" sheetId="10" r:id="rId6"/>
  </sheets>
  <calcPr calcId="152511"/>
</workbook>
</file>

<file path=xl/calcChain.xml><?xml version="1.0" encoding="utf-8"?>
<calcChain xmlns="http://schemas.openxmlformats.org/spreadsheetml/2006/main">
  <c r="C7" i="10" l="1"/>
  <c r="B38" i="10"/>
  <c r="B37" i="10"/>
  <c r="A34" i="10"/>
  <c r="A36" i="10"/>
  <c r="A37" i="10"/>
  <c r="B36" i="10"/>
  <c r="B35" i="10"/>
  <c r="B31" i="10"/>
  <c r="B32" i="10"/>
  <c r="B33" i="10"/>
  <c r="B34" i="10"/>
  <c r="A32" i="10"/>
  <c r="A33" i="10"/>
  <c r="A7" i="10"/>
  <c r="A8" i="10"/>
  <c r="A10" i="10"/>
  <c r="A11" i="10"/>
  <c r="A12" i="10"/>
  <c r="A13" i="10"/>
  <c r="A15" i="10"/>
  <c r="A16" i="10"/>
  <c r="A18" i="10"/>
  <c r="A19" i="10"/>
  <c r="A21" i="10"/>
  <c r="A22" i="10"/>
  <c r="A23" i="10"/>
  <c r="A25" i="10"/>
  <c r="A26" i="10"/>
  <c r="A27" i="10"/>
  <c r="A28" i="10"/>
  <c r="A29" i="10"/>
  <c r="A30" i="10"/>
  <c r="A31" i="10"/>
  <c r="A6" i="10"/>
  <c r="B30" i="10"/>
  <c r="B29" i="10"/>
  <c r="B28" i="10"/>
  <c r="B27" i="10"/>
  <c r="B25" i="10"/>
  <c r="B24" i="10"/>
  <c r="B23" i="10"/>
  <c r="B22" i="10"/>
  <c r="B21" i="10"/>
  <c r="B20" i="10"/>
  <c r="B19" i="10"/>
  <c r="B18" i="10"/>
  <c r="B17" i="10"/>
  <c r="B16" i="10"/>
  <c r="B15" i="10"/>
  <c r="B14" i="10"/>
  <c r="B13" i="10"/>
  <c r="B12" i="10"/>
  <c r="B11" i="10"/>
  <c r="B10" i="10"/>
  <c r="B9" i="10"/>
  <c r="B8" i="10"/>
  <c r="B7" i="10"/>
  <c r="B6" i="10"/>
  <c r="D34" i="15" l="1"/>
  <c r="F34" i="15"/>
  <c r="G34" i="15"/>
  <c r="C34" i="15"/>
  <c r="D37" i="15"/>
  <c r="F37" i="15"/>
  <c r="G37" i="15"/>
  <c r="C37" i="15"/>
  <c r="H22" i="15"/>
  <c r="E22" i="15"/>
  <c r="H21" i="15"/>
  <c r="E21" i="15"/>
  <c r="D13" i="15"/>
  <c r="F13" i="15"/>
  <c r="G13" i="15"/>
  <c r="C13" i="15"/>
  <c r="E12" i="15"/>
  <c r="H12" i="15"/>
  <c r="D8" i="15"/>
  <c r="F8" i="15"/>
  <c r="G8" i="15"/>
  <c r="C8" i="15"/>
  <c r="G23" i="15"/>
  <c r="F23" i="15"/>
  <c r="D23" i="15"/>
  <c r="C23" i="15"/>
  <c r="H36" i="15"/>
  <c r="H37" i="15" s="1"/>
  <c r="E36" i="15"/>
  <c r="E37" i="15" s="1"/>
  <c r="E11" i="15"/>
  <c r="H11" i="15"/>
  <c r="I21" i="15" l="1"/>
  <c r="I12" i="15"/>
  <c r="I22" i="15"/>
  <c r="I36" i="15"/>
  <c r="I37" i="15" s="1"/>
  <c r="I11" i="15"/>
  <c r="B158" i="25"/>
  <c r="C154" i="25"/>
  <c r="B154" i="25"/>
  <c r="B151" i="25"/>
  <c r="C150" i="25"/>
  <c r="B150" i="25"/>
  <c r="C149" i="25"/>
  <c r="B149" i="25"/>
  <c r="B20" i="25"/>
  <c r="B147" i="25"/>
  <c r="D121" i="25"/>
  <c r="D119" i="25"/>
  <c r="C119" i="25"/>
  <c r="D117" i="25"/>
  <c r="D118" i="25" s="1"/>
  <c r="C117" i="25"/>
  <c r="C118" i="25" s="1"/>
  <c r="B117" i="25"/>
  <c r="B119" i="25" s="1"/>
  <c r="C110" i="25"/>
  <c r="D109" i="25"/>
  <c r="D111" i="25" s="1"/>
  <c r="C109" i="25"/>
  <c r="C111" i="25" s="1"/>
  <c r="B109" i="25"/>
  <c r="B111" i="25" s="1"/>
  <c r="D105" i="25"/>
  <c r="D104" i="25"/>
  <c r="D106" i="25" s="1"/>
  <c r="D103" i="25"/>
  <c r="C103" i="25"/>
  <c r="C121" i="25" s="1"/>
  <c r="B103" i="25"/>
  <c r="B121" i="25" s="1"/>
  <c r="D96" i="25"/>
  <c r="D120" i="25" s="1"/>
  <c r="D122" i="25" s="1"/>
  <c r="C96" i="25"/>
  <c r="C104" i="25" s="1"/>
  <c r="B96" i="25"/>
  <c r="B104" i="25" s="1"/>
  <c r="D90" i="25"/>
  <c r="C90" i="25"/>
  <c r="B90" i="25"/>
  <c r="D78" i="25"/>
  <c r="D77" i="25"/>
  <c r="C77" i="25"/>
  <c r="B77" i="25"/>
  <c r="D69" i="25"/>
  <c r="D68" i="25"/>
  <c r="C147" i="25" s="1"/>
  <c r="C68" i="25"/>
  <c r="B68" i="25"/>
  <c r="D50" i="25"/>
  <c r="C148" i="25" s="1"/>
  <c r="C50" i="25"/>
  <c r="C69" i="25" s="1"/>
  <c r="C78" i="25" s="1"/>
  <c r="B50" i="25"/>
  <c r="B69" i="25" s="1"/>
  <c r="B78" i="25" s="1"/>
  <c r="C43" i="25"/>
  <c r="D33" i="25"/>
  <c r="C33" i="25"/>
  <c r="B33" i="25"/>
  <c r="B43" i="25" s="1"/>
  <c r="D23" i="25"/>
  <c r="D43" i="25" s="1"/>
  <c r="C23" i="25"/>
  <c r="B23" i="25"/>
  <c r="D20" i="25"/>
  <c r="D44" i="25" s="1"/>
  <c r="C20" i="25"/>
  <c r="C44" i="25" s="1"/>
  <c r="D124" i="25" l="1"/>
  <c r="D123" i="25"/>
  <c r="C158" i="25"/>
  <c r="C159" i="25" s="1"/>
  <c r="C151" i="25"/>
  <c r="B44" i="25"/>
  <c r="B112" i="25"/>
  <c r="B105" i="25"/>
  <c r="B106" i="25"/>
  <c r="C79" i="25"/>
  <c r="C70" i="25"/>
  <c r="C112" i="25"/>
  <c r="C106" i="25"/>
  <c r="C105" i="25"/>
  <c r="D70" i="25"/>
  <c r="D79" i="25"/>
  <c r="B110" i="25"/>
  <c r="D112" i="25"/>
  <c r="B120" i="25"/>
  <c r="B122" i="25" s="1"/>
  <c r="C120" i="25"/>
  <c r="C122" i="25" s="1"/>
  <c r="B148" i="25"/>
  <c r="D110" i="25"/>
  <c r="B118" i="25"/>
  <c r="D114" i="25" l="1"/>
  <c r="D113" i="25"/>
  <c r="B114" i="25"/>
  <c r="B113" i="25"/>
  <c r="B70" i="25"/>
  <c r="B79" i="25"/>
  <c r="C124" i="25"/>
  <c r="C123" i="25"/>
  <c r="B159" i="25"/>
  <c r="C114" i="25"/>
  <c r="C113" i="25"/>
  <c r="B124" i="25"/>
  <c r="B123" i="25"/>
  <c r="H27" i="15" l="1"/>
  <c r="H25" i="15"/>
  <c r="H26" i="15"/>
  <c r="H23" i="15"/>
  <c r="E25" i="15"/>
  <c r="E26" i="15"/>
  <c r="E23" i="15"/>
  <c r="H34" i="15" l="1"/>
  <c r="I26" i="15"/>
  <c r="I25" i="15"/>
  <c r="I23" i="15" l="1"/>
  <c r="D5" i="2"/>
  <c r="E27" i="15" l="1"/>
  <c r="I27" i="15" l="1"/>
  <c r="E34" i="15"/>
  <c r="I34" i="15" l="1"/>
  <c r="D6" i="2"/>
  <c r="D18" i="2" s="1"/>
  <c r="E6" i="2"/>
  <c r="E18" i="2" s="1"/>
  <c r="F6" i="2"/>
  <c r="F18" i="2" s="1"/>
  <c r="G6" i="2"/>
  <c r="G18" i="2" s="1"/>
  <c r="H6" i="2"/>
  <c r="H18" i="2" s="1"/>
  <c r="I6" i="2"/>
  <c r="I18" i="2" s="1"/>
  <c r="J6" i="2"/>
  <c r="J18" i="2" s="1"/>
  <c r="K6" i="2"/>
  <c r="K18" i="2" s="1"/>
  <c r="L6" i="2"/>
  <c r="L18" i="2" s="1"/>
  <c r="M6" i="2"/>
  <c r="M18" i="2" s="1"/>
  <c r="N6" i="2"/>
  <c r="N18" i="2" s="1"/>
  <c r="O6" i="2"/>
  <c r="O18" i="2" s="1"/>
  <c r="C6" i="2"/>
  <c r="C18" i="2" s="1"/>
  <c r="F18" i="22" l="1"/>
  <c r="G24" i="10" l="1"/>
  <c r="F24" i="10"/>
  <c r="E24" i="10"/>
  <c r="E38" i="10" l="1"/>
  <c r="D43" i="2"/>
  <c r="E43" i="2"/>
  <c r="F43" i="2"/>
  <c r="G43" i="2"/>
  <c r="H43" i="2"/>
  <c r="I43" i="2"/>
  <c r="J43" i="2"/>
  <c r="K43" i="2"/>
  <c r="L43" i="2"/>
  <c r="M43" i="2"/>
  <c r="N43" i="2"/>
  <c r="O43" i="2"/>
  <c r="C43" i="2"/>
  <c r="B26" i="1"/>
  <c r="B28" i="1" s="1"/>
  <c r="F16" i="22" l="1"/>
  <c r="F15" i="22"/>
  <c r="D39" i="2" l="1"/>
  <c r="D44" i="2" s="1"/>
  <c r="E39" i="2"/>
  <c r="E44" i="2" s="1"/>
  <c r="F39" i="2"/>
  <c r="F44" i="2" s="1"/>
  <c r="G39" i="2"/>
  <c r="G44" i="2" s="1"/>
  <c r="H39" i="2"/>
  <c r="H44" i="2" s="1"/>
  <c r="I39" i="2"/>
  <c r="I44" i="2" s="1"/>
  <c r="J39" i="2"/>
  <c r="J44" i="2" s="1"/>
  <c r="K39" i="2"/>
  <c r="K44" i="2" s="1"/>
  <c r="L39" i="2"/>
  <c r="L44" i="2" s="1"/>
  <c r="M39" i="2"/>
  <c r="M44" i="2" s="1"/>
  <c r="N39" i="2"/>
  <c r="N44" i="2" s="1"/>
  <c r="O39" i="2"/>
  <c r="O44" i="2" s="1"/>
  <c r="C39" i="2"/>
  <c r="C44" i="2" s="1"/>
  <c r="C24" i="2"/>
  <c r="C31" i="2" s="1"/>
  <c r="C56" i="2" s="1"/>
  <c r="D24" i="2"/>
  <c r="E24" i="2"/>
  <c r="F24" i="2"/>
  <c r="F31" i="2" s="1"/>
  <c r="F56" i="2" s="1"/>
  <c r="G24" i="2"/>
  <c r="G31" i="2" s="1"/>
  <c r="H24" i="2"/>
  <c r="H31" i="2" s="1"/>
  <c r="I24" i="2"/>
  <c r="I31" i="2" s="1"/>
  <c r="J24" i="2"/>
  <c r="J31" i="2" s="1"/>
  <c r="J56" i="2" s="1"/>
  <c r="K24" i="2"/>
  <c r="K31" i="2" s="1"/>
  <c r="L24" i="2"/>
  <c r="L31" i="2" s="1"/>
  <c r="M24" i="2"/>
  <c r="M31" i="2" s="1"/>
  <c r="N24" i="2"/>
  <c r="N31" i="2" s="1"/>
  <c r="N56" i="2" s="1"/>
  <c r="O24" i="2"/>
  <c r="O31" i="2" s="1"/>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s="1"/>
  <c r="F35" i="1"/>
  <c r="F39" i="1" s="1"/>
  <c r="G35" i="1"/>
  <c r="G39" i="1" s="1"/>
  <c r="H35" i="1"/>
  <c r="H39" i="1" s="1"/>
  <c r="I35" i="1"/>
  <c r="I39" i="1" s="1"/>
  <c r="J35" i="1"/>
  <c r="J39" i="1" s="1"/>
  <c r="K35" i="1"/>
  <c r="K39" i="1" s="1"/>
  <c r="L35" i="1"/>
  <c r="L39" i="1" s="1"/>
  <c r="M35" i="1"/>
  <c r="M39" i="1" s="1"/>
  <c r="N35" i="1"/>
  <c r="N39" i="1" s="1"/>
  <c r="B35" i="1"/>
  <c r="B39" i="1" s="1"/>
  <c r="C26" i="1"/>
  <c r="D26" i="1"/>
  <c r="E26" i="1"/>
  <c r="F26" i="1"/>
  <c r="G26" i="1"/>
  <c r="H26" i="1"/>
  <c r="I26" i="1"/>
  <c r="J26" i="1"/>
  <c r="K26" i="1"/>
  <c r="L26" i="1"/>
  <c r="M26" i="1"/>
  <c r="N26" i="1"/>
  <c r="J55" i="2" l="1"/>
  <c r="J57" i="2" s="1"/>
  <c r="J62" i="2" s="1"/>
  <c r="B53" i="1"/>
  <c r="B54" i="1" s="1"/>
  <c r="N55" i="2"/>
  <c r="N57" i="2" s="1"/>
  <c r="N62" i="2" s="1"/>
  <c r="F55" i="2"/>
  <c r="F57" i="2" s="1"/>
  <c r="F62" i="2" s="1"/>
  <c r="K55" i="2"/>
  <c r="G55" i="2"/>
  <c r="O55" i="2"/>
  <c r="M55" i="2"/>
  <c r="I55" i="2"/>
  <c r="D55" i="2"/>
  <c r="L55" i="2"/>
  <c r="H55" i="2"/>
  <c r="M32" i="2"/>
  <c r="M56" i="2"/>
  <c r="I32" i="2"/>
  <c r="I56" i="2"/>
  <c r="K32" i="2"/>
  <c r="K56" i="2"/>
  <c r="L32" i="2"/>
  <c r="L56" i="2"/>
  <c r="H32" i="2"/>
  <c r="H56" i="2"/>
  <c r="G32" i="2"/>
  <c r="G56" i="2"/>
  <c r="C55" i="2"/>
  <c r="C57" i="2" s="1"/>
  <c r="C62" i="2" s="1"/>
  <c r="C32" i="2"/>
  <c r="C47" i="2" s="1"/>
  <c r="O32" i="2"/>
  <c r="O56" i="2"/>
  <c r="N32" i="2"/>
  <c r="J32" i="2"/>
  <c r="F32" i="2"/>
  <c r="F63" i="2" l="1"/>
  <c r="F64" i="2"/>
  <c r="C63" i="2"/>
  <c r="C64" i="2"/>
  <c r="N63" i="2"/>
  <c r="N64" i="2"/>
  <c r="J63" i="2"/>
  <c r="J64" i="2"/>
  <c r="O57" i="2"/>
  <c r="O62" i="2" s="1"/>
  <c r="L57" i="2"/>
  <c r="L62" i="2" s="1"/>
  <c r="K57" i="2"/>
  <c r="K62" i="2" s="1"/>
  <c r="G57" i="2"/>
  <c r="G62" i="2" s="1"/>
  <c r="M57" i="2"/>
  <c r="M62" i="2" s="1"/>
  <c r="H57" i="2"/>
  <c r="H62" i="2" s="1"/>
  <c r="I57" i="2"/>
  <c r="I62" i="2" s="1"/>
  <c r="I63" i="2" l="1"/>
  <c r="I64" i="2"/>
  <c r="L63" i="2"/>
  <c r="L64" i="2"/>
  <c r="G64" i="2"/>
  <c r="G63" i="2"/>
  <c r="K64" i="2"/>
  <c r="K63" i="2"/>
  <c r="H63" i="2"/>
  <c r="H64" i="2"/>
  <c r="M63" i="2"/>
  <c r="M64" i="2"/>
  <c r="O64" i="2"/>
  <c r="O63" i="2"/>
  <c r="E55" i="2" l="1"/>
  <c r="C52" i="1"/>
  <c r="D52" i="1"/>
  <c r="B85" i="1"/>
  <c r="G46" i="2"/>
  <c r="K46" i="2"/>
  <c r="O46" i="2"/>
  <c r="C39" i="1" l="1"/>
  <c r="D39" i="1"/>
  <c r="E31" i="2"/>
  <c r="D31" i="2"/>
  <c r="N45" i="2"/>
  <c r="J45" i="2"/>
  <c r="F45" i="2"/>
  <c r="M45" i="2"/>
  <c r="I45" i="2"/>
  <c r="O45" i="2"/>
  <c r="K45" i="2"/>
  <c r="C46" i="2"/>
  <c r="L46" i="2"/>
  <c r="H46" i="2"/>
  <c r="G45" i="2"/>
  <c r="E45" i="2"/>
  <c r="O34" i="2"/>
  <c r="K34" i="2"/>
  <c r="G34" i="2"/>
  <c r="O33" i="2"/>
  <c r="L34" i="2"/>
  <c r="G33" i="2"/>
  <c r="H34" i="2"/>
  <c r="D46" i="2"/>
  <c r="M34" i="2"/>
  <c r="N46" i="2"/>
  <c r="J46" i="2"/>
  <c r="F46" i="2"/>
  <c r="C48" i="2"/>
  <c r="L33" i="2"/>
  <c r="H33" i="2"/>
  <c r="C45" i="2"/>
  <c r="L45" i="2"/>
  <c r="H45" i="2"/>
  <c r="D45" i="2"/>
  <c r="M46" i="2"/>
  <c r="I46" i="2"/>
  <c r="E46" i="2"/>
  <c r="I34" i="2"/>
  <c r="N33" i="2"/>
  <c r="J33" i="2"/>
  <c r="F33" i="2"/>
  <c r="K33" i="2"/>
  <c r="M33" i="2"/>
  <c r="I33" i="2"/>
  <c r="N34" i="2"/>
  <c r="J34" i="2"/>
  <c r="F34" i="2"/>
  <c r="D32" i="2" l="1"/>
  <c r="D49" i="2" s="1"/>
  <c r="D56" i="2"/>
  <c r="D57" i="2" s="1"/>
  <c r="D62" i="2" s="1"/>
  <c r="E32" i="2"/>
  <c r="E49" i="2" s="1"/>
  <c r="E56" i="2"/>
  <c r="E57" i="2" s="1"/>
  <c r="E62" i="2" s="1"/>
  <c r="K47" i="2"/>
  <c r="D34" i="2"/>
  <c r="H47" i="2"/>
  <c r="O58" i="2"/>
  <c r="L49" i="2"/>
  <c r="G47" i="2"/>
  <c r="G59" i="2"/>
  <c r="H49" i="2"/>
  <c r="O47" i="2"/>
  <c r="K59" i="2"/>
  <c r="O59" i="2"/>
  <c r="G58" i="2"/>
  <c r="L47" i="2"/>
  <c r="L48" i="2"/>
  <c r="H48" i="2"/>
  <c r="E34" i="2"/>
  <c r="G49" i="2"/>
  <c r="G48" i="2"/>
  <c r="O49" i="2"/>
  <c r="O48" i="2"/>
  <c r="K58" i="2"/>
  <c r="D33" i="2"/>
  <c r="E33" i="2"/>
  <c r="K49" i="2"/>
  <c r="K48" i="2"/>
  <c r="N49" i="2"/>
  <c r="N47" i="2"/>
  <c r="N48" i="2"/>
  <c r="D48" i="2"/>
  <c r="F58" i="2"/>
  <c r="F59" i="2"/>
  <c r="I47" i="2"/>
  <c r="I48" i="2"/>
  <c r="I49" i="2"/>
  <c r="H59" i="2"/>
  <c r="H58" i="2"/>
  <c r="J58" i="2"/>
  <c r="J59" i="2"/>
  <c r="M47" i="2"/>
  <c r="M48" i="2"/>
  <c r="M49" i="2"/>
  <c r="F49" i="2"/>
  <c r="F47" i="2"/>
  <c r="F48" i="2"/>
  <c r="L59" i="2"/>
  <c r="L58" i="2"/>
  <c r="I59" i="2"/>
  <c r="I58" i="2"/>
  <c r="N58" i="2"/>
  <c r="N59" i="2"/>
  <c r="J49" i="2"/>
  <c r="J47" i="2"/>
  <c r="J48" i="2"/>
  <c r="M59" i="2"/>
  <c r="M58" i="2"/>
  <c r="E63" i="2" l="1"/>
  <c r="E64" i="2"/>
  <c r="D64" i="2"/>
  <c r="D63" i="2"/>
  <c r="E58" i="2"/>
  <c r="D58" i="2"/>
  <c r="D47" i="2"/>
  <c r="E59" i="2"/>
  <c r="D59" i="2"/>
  <c r="E47" i="2"/>
  <c r="E48" i="2"/>
  <c r="F52" i="2" l="1"/>
  <c r="G52" i="2"/>
  <c r="H52" i="2"/>
  <c r="I52" i="2"/>
  <c r="J52" i="2"/>
  <c r="K52" i="2"/>
  <c r="L52" i="2"/>
  <c r="M52" i="2"/>
  <c r="N52" i="2"/>
  <c r="O52" i="2"/>
  <c r="F53" i="2"/>
  <c r="G53" i="2"/>
  <c r="H53" i="2"/>
  <c r="I53" i="2"/>
  <c r="J53" i="2"/>
  <c r="K53" i="2"/>
  <c r="L53" i="2"/>
  <c r="M53" i="2"/>
  <c r="N53" i="2"/>
  <c r="O53" i="2"/>
  <c r="F54" i="2"/>
  <c r="G54" i="2"/>
  <c r="H54" i="2"/>
  <c r="I54" i="2"/>
  <c r="J54" i="2"/>
  <c r="K54" i="2"/>
  <c r="L54" i="2"/>
  <c r="M54" i="2"/>
  <c r="N54" i="2"/>
  <c r="O54" i="2"/>
  <c r="N67" i="1"/>
  <c r="N70" i="1"/>
  <c r="N73" i="1"/>
  <c r="N78" i="1"/>
  <c r="N85" i="1"/>
  <c r="N92" i="1"/>
  <c r="N95" i="1"/>
  <c r="L67" i="1"/>
  <c r="M67" i="1"/>
  <c r="L70" i="1"/>
  <c r="M70" i="1"/>
  <c r="L73" i="1"/>
  <c r="M73" i="1"/>
  <c r="L78" i="1"/>
  <c r="M78" i="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E99" i="1" s="1"/>
  <c r="F78" i="1"/>
  <c r="G78" i="1"/>
  <c r="H78" i="1"/>
  <c r="I78" i="1"/>
  <c r="J78" i="1"/>
  <c r="K78" i="1"/>
  <c r="E85" i="1"/>
  <c r="F85" i="1"/>
  <c r="G85" i="1"/>
  <c r="H85" i="1"/>
  <c r="I85" i="1"/>
  <c r="J85" i="1"/>
  <c r="K85" i="1"/>
  <c r="E92" i="1"/>
  <c r="F92" i="1"/>
  <c r="G92" i="1"/>
  <c r="H92" i="1"/>
  <c r="I92" i="1"/>
  <c r="J92" i="1"/>
  <c r="K92" i="1"/>
  <c r="E95" i="1"/>
  <c r="F95" i="1"/>
  <c r="G95" i="1"/>
  <c r="H95" i="1"/>
  <c r="I95" i="1"/>
  <c r="J95" i="1"/>
  <c r="K95" i="1"/>
  <c r="F99" i="1" l="1"/>
  <c r="M99" i="1"/>
  <c r="N99" i="1"/>
  <c r="J99" i="1"/>
  <c r="I99" i="1"/>
  <c r="H99" i="1"/>
  <c r="L99" i="1"/>
  <c r="K99" i="1"/>
  <c r="G99" i="1"/>
  <c r="E66" i="1"/>
  <c r="G66" i="1"/>
  <c r="H66" i="1"/>
  <c r="K66" i="1"/>
  <c r="I66" i="1"/>
  <c r="M66" i="1"/>
  <c r="J66" i="1"/>
  <c r="F66" i="1"/>
  <c r="L66" i="1"/>
  <c r="N66" i="1"/>
  <c r="E104" i="1" l="1"/>
  <c r="K104" i="1"/>
  <c r="G104" i="1"/>
  <c r="L104" i="1"/>
  <c r="I104" i="1"/>
  <c r="H104" i="1"/>
  <c r="M104" i="1"/>
  <c r="J104" i="1"/>
  <c r="N104" i="1"/>
  <c r="F104" i="1"/>
  <c r="K28" i="1" l="1"/>
  <c r="K102" i="1" s="1"/>
  <c r="I53" i="1" l="1"/>
  <c r="M53" i="1"/>
  <c r="H53" i="1"/>
  <c r="G53" i="1"/>
  <c r="E53" i="1"/>
  <c r="L53" i="1"/>
  <c r="G28" i="1"/>
  <c r="G102" i="1" s="1"/>
  <c r="K5" i="2"/>
  <c r="G5" i="2"/>
  <c r="N5" i="2"/>
  <c r="F5" i="2"/>
  <c r="O5" i="2"/>
  <c r="J5" i="2"/>
  <c r="M5" i="2"/>
  <c r="I5" i="2"/>
  <c r="L5" i="2"/>
  <c r="H5" i="2"/>
  <c r="L28" i="1"/>
  <c r="L102" i="1" s="1"/>
  <c r="H28" i="1"/>
  <c r="H102" i="1" s="1"/>
  <c r="E28" i="1"/>
  <c r="E102" i="1" s="1"/>
  <c r="N28" i="1"/>
  <c r="N102" i="1" s="1"/>
  <c r="J28" i="1"/>
  <c r="J102" i="1" s="1"/>
  <c r="F28" i="1"/>
  <c r="F102" i="1" s="1"/>
  <c r="M28" i="1"/>
  <c r="M102" i="1" s="1"/>
  <c r="I28" i="1"/>
  <c r="I102" i="1" s="1"/>
  <c r="K103" i="1"/>
  <c r="M54" i="1" l="1"/>
  <c r="I54" i="1"/>
  <c r="L54" i="1"/>
  <c r="E54" i="1"/>
  <c r="G54" i="1"/>
  <c r="H54" i="1"/>
  <c r="K53" i="1"/>
  <c r="K54" i="1" s="1"/>
  <c r="H103" i="1"/>
  <c r="I103" i="1"/>
  <c r="L103" i="1"/>
  <c r="N103" i="1"/>
  <c r="E103" i="1"/>
  <c r="M103" i="1"/>
  <c r="F103" i="1"/>
  <c r="G103" i="1"/>
  <c r="F53" i="1"/>
  <c r="F54" i="1" s="1"/>
  <c r="J53" i="1"/>
  <c r="J54" i="1" s="1"/>
  <c r="N53" i="1"/>
  <c r="N54" i="1" s="1"/>
  <c r="J103" i="1"/>
  <c r="C85" i="1" l="1"/>
  <c r="D28" i="1" l="1"/>
  <c r="C33" i="2"/>
  <c r="C52" i="2"/>
  <c r="B73" i="1"/>
  <c r="C78" i="1"/>
  <c r="C99" i="1" s="1"/>
  <c r="D78" i="1"/>
  <c r="B78" i="1"/>
  <c r="B99" i="1" s="1"/>
  <c r="C73" i="1"/>
  <c r="D73" i="1"/>
  <c r="C70" i="1"/>
  <c r="D70" i="1"/>
  <c r="B70" i="1"/>
  <c r="C67" i="1"/>
  <c r="D67" i="1"/>
  <c r="B67" i="1"/>
  <c r="B103" i="1" l="1"/>
  <c r="D66" i="1"/>
  <c r="C66" i="1"/>
  <c r="B66" i="1"/>
  <c r="B102" i="1" s="1"/>
  <c r="D102" i="1" l="1"/>
  <c r="B104" i="1"/>
  <c r="E5" i="2" l="1"/>
  <c r="C5" i="2"/>
  <c r="H7" i="15" l="1"/>
  <c r="H6" i="15"/>
  <c r="E7" i="15"/>
  <c r="E6" i="15"/>
  <c r="H8" i="15" l="1"/>
  <c r="E8" i="15"/>
  <c r="G20" i="10"/>
  <c r="E20" i="10"/>
  <c r="I7" i="15"/>
  <c r="I6" i="15"/>
  <c r="I8" i="15" l="1"/>
  <c r="E9" i="10" l="1"/>
  <c r="H18" i="15"/>
  <c r="D16" i="15"/>
  <c r="C16" i="15"/>
  <c r="H10" i="15"/>
  <c r="H13" i="15" s="1"/>
  <c r="G19" i="15"/>
  <c r="F19" i="15"/>
  <c r="E18" i="15"/>
  <c r="D19" i="15"/>
  <c r="D38" i="15" s="1"/>
  <c r="C19" i="15"/>
  <c r="C38" i="15" s="1"/>
  <c r="E16" i="15" l="1"/>
  <c r="H19" i="15"/>
  <c r="E19" i="15"/>
  <c r="I18" i="15"/>
  <c r="I19" i="15" l="1"/>
  <c r="H15" i="15" l="1"/>
  <c r="G16" i="15"/>
  <c r="G38" i="15" s="1"/>
  <c r="F16" i="15"/>
  <c r="F38" i="15" s="1"/>
  <c r="E15" i="15"/>
  <c r="E10" i="15"/>
  <c r="E13" i="15" s="1"/>
  <c r="E38" i="15" s="1"/>
  <c r="D52" i="2"/>
  <c r="E52" i="2"/>
  <c r="D85" i="1"/>
  <c r="D99" i="1" s="1"/>
  <c r="C28" i="1"/>
  <c r="C102" i="1" s="1"/>
  <c r="I10" i="15" l="1"/>
  <c r="I13" i="15" s="1"/>
  <c r="F17" i="22"/>
  <c r="C104" i="1"/>
  <c r="H16" i="15"/>
  <c r="H38" i="15" s="1"/>
  <c r="I15" i="15"/>
  <c r="C47" i="15" l="1"/>
  <c r="C43" i="15"/>
  <c r="D103" i="1"/>
  <c r="C103" i="1"/>
  <c r="C53" i="1"/>
  <c r="C54" i="1" s="1"/>
  <c r="D53" i="1"/>
  <c r="D54" i="1" s="1"/>
  <c r="I16" i="15"/>
  <c r="C38" i="10" l="1"/>
  <c r="I38" i="15"/>
  <c r="C42" i="15" s="1"/>
  <c r="C45" i="15"/>
  <c r="C9" i="10"/>
  <c r="F38" i="10" l="1"/>
  <c r="G38" i="10"/>
  <c r="E35" i="10"/>
  <c r="F35" i="10"/>
  <c r="G35" i="10"/>
  <c r="E17" i="10"/>
  <c r="G17" i="10"/>
  <c r="E14" i="10"/>
  <c r="F14" i="10"/>
  <c r="G14" i="10"/>
  <c r="F9" i="10"/>
  <c r="G9" i="10"/>
  <c r="C23" i="10"/>
  <c r="D23" i="10" s="1"/>
  <c r="B26" i="10"/>
  <c r="G43" i="10" l="1"/>
  <c r="E43" i="10"/>
  <c r="F17" i="10"/>
  <c r="F20" i="10"/>
  <c r="D38" i="10"/>
  <c r="D9" i="10"/>
  <c r="C37" i="10"/>
  <c r="D37" i="10" s="1"/>
  <c r="C16" i="10"/>
  <c r="D16" i="10" s="1"/>
  <c r="C17" i="10"/>
  <c r="C24" i="10"/>
  <c r="D24" i="10" s="1"/>
  <c r="C11" i="10"/>
  <c r="D11" i="10" s="1"/>
  <c r="C26" i="10"/>
  <c r="D26" i="10" s="1"/>
  <c r="C22" i="10"/>
  <c r="D22" i="10" s="1"/>
  <c r="C35" i="10"/>
  <c r="D35" i="10" s="1"/>
  <c r="F43" i="10" l="1"/>
  <c r="D17" i="10"/>
  <c r="E47" i="10"/>
  <c r="E45" i="10"/>
  <c r="E44" i="10" s="1"/>
  <c r="C14" i="10"/>
  <c r="D14" i="10" s="1"/>
  <c r="C8" i="10" l="1"/>
  <c r="D8" i="10" s="1"/>
  <c r="D7" i="10"/>
  <c r="A47" i="10" l="1"/>
  <c r="D54" i="2" l="1"/>
  <c r="E54" i="2"/>
  <c r="C54" i="2"/>
  <c r="D53" i="2"/>
  <c r="E53" i="2"/>
  <c r="C53" i="2"/>
  <c r="C95" i="1" l="1"/>
  <c r="D95" i="1"/>
  <c r="F11" i="22" s="1"/>
  <c r="B95" i="1"/>
  <c r="C92" i="1"/>
  <c r="D92" i="1"/>
  <c r="F10" i="22" s="1"/>
  <c r="B92" i="1"/>
  <c r="F12" i="22" l="1"/>
  <c r="F19" i="22" l="1"/>
  <c r="C21" i="22"/>
  <c r="D104" i="1"/>
  <c r="C34" i="2" l="1"/>
  <c r="C49" i="2" l="1"/>
  <c r="C58" i="2"/>
  <c r="C59" i="2"/>
  <c r="G44" i="10" l="1"/>
  <c r="C19" i="10" l="1"/>
  <c r="D19" i="10" s="1"/>
  <c r="C44" i="10" l="1"/>
  <c r="C48" i="15"/>
  <c r="F45" i="10" l="1"/>
  <c r="F44" i="10" s="1"/>
  <c r="D44" i="10" s="1"/>
  <c r="C44" i="15"/>
  <c r="C20" i="10"/>
  <c r="D20" i="10" s="1"/>
  <c r="C47" i="10" l="1"/>
  <c r="F47" i="10" l="1"/>
  <c r="D47" i="10" s="1"/>
  <c r="C43" i="10"/>
  <c r="D43" i="10" s="1"/>
</calcChain>
</file>

<file path=xl/sharedStrings.xml><?xml version="1.0" encoding="utf-8"?>
<sst xmlns="http://schemas.openxmlformats.org/spreadsheetml/2006/main" count="462" uniqueCount="425">
  <si>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</si>
  <si>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</si>
  <si>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</si>
  <si>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</si>
  <si>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</si>
  <si>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</si>
  <si>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</si>
  <si>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</si>
  <si>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</si>
  <si>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</si>
  <si>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</si>
  <si>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</si>
  <si>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</si>
  <si>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</si>
  <si>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</si>
  <si>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</si>
  <si>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</si>
  <si>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</si>
  <si>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</si>
  <si>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</si>
  <si>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</si>
  <si>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</si>
  <si>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</si>
  <si>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</si>
  <si>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</si>
  <si>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</si>
  <si>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</si>
  <si>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</si>
  <si>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</si>
  <si>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</si>
  <si>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</si>
  <si>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</si>
  <si>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</si>
  <si>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</si>
  <si>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</si>
  <si>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</si>
  <si>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</si>
  <si>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</si>
  <si>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</si>
  <si>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</si>
  <si>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</si>
  <si>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</si>
  <si>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</si>
  <si>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</si>
  <si>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</si>
  <si>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</si>
  <si>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</si>
  <si>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</si>
  <si>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</si>
  <si>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</si>
  <si>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</si>
  <si>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</si>
  <si>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</si>
  <si>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</si>
  <si>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</si>
  <si>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</si>
  <si>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</si>
  <si>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</si>
  <si>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</si>
  <si>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</si>
  <si>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</si>
  <si>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</si>
  <si>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</si>
  <si>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</si>
  <si>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</si>
  <si>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Venituri din exploatare - total</t>
  </si>
  <si>
    <t>Alte cheltuieli externe (cu energie şi apă)</t>
  </si>
  <si>
    <t xml:space="preserve">Cheltuieli privind mărfurile </t>
  </si>
  <si>
    <t xml:space="preserve">Ajustări de valoare privind activele circulante </t>
  </si>
  <si>
    <t>Cheltuieli din exploatare - total</t>
  </si>
  <si>
    <t xml:space="preserve">Alte cheltuieli financiare  </t>
  </si>
  <si>
    <t>Impozit pe profit</t>
  </si>
  <si>
    <t>TOTAL</t>
  </si>
  <si>
    <t>Nr. crt</t>
  </si>
  <si>
    <t>Denumirea capitolelor şi subcapitolelor</t>
  </si>
  <si>
    <t>Cheltuieli eligibile</t>
  </si>
  <si>
    <t>Cheltuieli neeligibile</t>
  </si>
  <si>
    <t>Baza</t>
  </si>
  <si>
    <t>1.1</t>
  </si>
  <si>
    <t>1.2</t>
  </si>
  <si>
    <t>TOTAL CAPITOL 1</t>
  </si>
  <si>
    <t>2.1</t>
  </si>
  <si>
    <t>3.1</t>
  </si>
  <si>
    <t>4.1</t>
  </si>
  <si>
    <t>Active necorporale</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</si>
  <si>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</si>
  <si>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</si>
  <si>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</si>
  <si>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</si>
  <si>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</si>
  <si>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</si>
  <si>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</si>
  <si>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</si>
  <si>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an 1</t>
  </si>
  <si>
    <t>an 2</t>
  </si>
  <si>
    <t>an 3</t>
  </si>
  <si>
    <t>Implementare</t>
  </si>
  <si>
    <t>I.Capital, din care</t>
  </si>
  <si>
    <t>Implementare si operare</t>
  </si>
  <si>
    <t>Alte cheltuieli materiale</t>
  </si>
  <si>
    <t>TOTAL CAPITOL 5</t>
  </si>
  <si>
    <t>TOTAL CAPITOL 6</t>
  </si>
  <si>
    <t>TOTAL CAPITOL 7</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</si>
  <si>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</si>
  <si>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</si>
  <si>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</si>
  <si>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</si>
  <si>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</si>
  <si>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</si>
  <si>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</si>
  <si>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</si>
  <si>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</si>
  <si>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</si>
  <si>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</si>
  <si>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</si>
  <si>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</si>
  <si>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</si>
  <si>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</si>
  <si>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</si>
  <si>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</si>
  <si>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CAP. 1</t>
  </si>
  <si>
    <t>CAP. 2</t>
  </si>
  <si>
    <t>CAP. 3</t>
  </si>
  <si>
    <t>CAP. 4</t>
  </si>
  <si>
    <t>Cheltuieli pentru investiţia de bază</t>
  </si>
  <si>
    <t>CAP. 5</t>
  </si>
  <si>
    <t>5.1</t>
  </si>
  <si>
    <t>5.2</t>
  </si>
  <si>
    <t>7.1</t>
  </si>
  <si>
    <t>CAP. 6</t>
  </si>
  <si>
    <t>6.1</t>
  </si>
  <si>
    <t>CAP. 7</t>
  </si>
  <si>
    <t xml:space="preserve">Cheltuielile cu activitatea de audit financiar extern </t>
  </si>
  <si>
    <t>Denumire</t>
  </si>
  <si>
    <t>Valoare (lei)</t>
  </si>
  <si>
    <t>Total eligibil</t>
  </si>
  <si>
    <t>Total neeligibil</t>
  </si>
  <si>
    <t>TVA elig.</t>
  </si>
  <si>
    <t>TVA ne-elig.</t>
  </si>
  <si>
    <t>Nr crt</t>
  </si>
  <si>
    <t>Buget cerere</t>
  </si>
  <si>
    <t>Total ani</t>
  </si>
  <si>
    <t>Valoarea totală a cererii de finantare:</t>
  </si>
  <si>
    <t>Contribuţia proprie totală (la cheltuieli eligibile și neeligibile), asigurată din:</t>
  </si>
  <si>
    <t>1A - Bilanțul</t>
  </si>
  <si>
    <t>1B - Contul de profit și pierdere</t>
  </si>
  <si>
    <t>2B - Planul investitional</t>
  </si>
  <si>
    <t>I.a.</t>
  </si>
  <si>
    <t>I.b.</t>
  </si>
  <si>
    <t>II.a.</t>
  </si>
  <si>
    <t>II.b.</t>
  </si>
  <si>
    <t>Capitol</t>
  </si>
  <si>
    <t>SURSE DE FINANTARE</t>
  </si>
  <si>
    <t xml:space="preserve">   - Surse proprii</t>
  </si>
  <si>
    <t xml:space="preserve">   - Imprumuturi bancare / surse imprumutate</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</si>
  <si>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</si>
  <si>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</si>
  <si>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</si>
  <si>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</si>
  <si>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</si>
  <si>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</si>
  <si>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</si>
  <si>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</si>
  <si>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</si>
  <si>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</si>
  <si>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</si>
  <si>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</si>
  <si>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</si>
  <si>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</si>
  <si>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</si>
  <si>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</si>
  <si>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</si>
  <si>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</si>
  <si>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</si>
  <si>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</si>
  <si>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</si>
  <si>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</si>
  <si>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</si>
  <si>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</si>
  <si>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</si>
  <si>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</si>
  <si>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</si>
  <si>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</si>
  <si>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</si>
  <si>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</si>
  <si>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</si>
  <si>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</si>
  <si>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</si>
  <si>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</si>
  <si>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</si>
  <si>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</si>
  <si>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</si>
  <si>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</si>
  <si>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</si>
  <si>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</si>
  <si>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</si>
  <si>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</si>
  <si>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</si>
  <si>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</si>
  <si>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</si>
  <si>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</si>
  <si>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</si>
  <si>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</si>
  <si>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</si>
  <si>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</si>
  <si>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</si>
  <si>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</si>
  <si>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</si>
  <si>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</si>
  <si>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</si>
  <si>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</si>
  <si>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</si>
  <si>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</si>
  <si>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</si>
  <si>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</si>
  <si>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</si>
  <si>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</si>
  <si>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</si>
  <si>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</si>
  <si>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</si>
  <si>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</si>
  <si>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</si>
  <si>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</si>
  <si>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t>*Elementele de cheltuieli si venituri extraordinare au fost eliminate din noul plan de conturi si din noul format al situatiilor financiare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</si>
  <si>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</si>
  <si>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</si>
  <si>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V.Profitul sau pierderea reportat(ă)</t>
  </si>
  <si>
    <t>VI.Profitul sau pierderea exercitiului financiar</t>
  </si>
  <si>
    <t>III.Investitii  pe termen scurt</t>
  </si>
  <si>
    <t>1. Împrumuturi din emisiuni de obligațiuni</t>
  </si>
  <si>
    <t>2. Credite bancare pe termen lung</t>
  </si>
  <si>
    <t>Cheltuieli cu activități specifice priorității de investiție</t>
  </si>
  <si>
    <t>Cheltuieli cu activități de internaţionalizare</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</si>
  <si>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1...3 nu este egala cu valoarea din buget a respectivului cost (coloana "Buget cerere")</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</si>
  <si>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</si>
  <si>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</si>
  <si>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</si>
  <si>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</si>
  <si>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</si>
  <si>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 xml:space="preserve"> 2A - BUGETUL CERERII DE FINANTARE</t>
  </si>
  <si>
    <t>Finanțarea nerambursabilă totală solicitată</t>
  </si>
  <si>
    <t>Contribuţia totală a solicitantului, din care :</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</si>
  <si>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</si>
  <si>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</si>
  <si>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</si>
  <si>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</si>
  <si>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</si>
  <si>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</si>
  <si>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</si>
  <si>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</si>
  <si>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</si>
  <si>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</si>
  <si>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</si>
  <si>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Proiectia Contului de profit și pierdere la nivelul intregii activitati a intreprinderii, cu ajutor nerambursabil, pe perioada de implementare si operare a investitiei</t>
  </si>
  <si>
    <r>
      <t xml:space="preserve">Cheltuielile cu activitatea de audit financiar extern - </t>
    </r>
    <r>
      <rPr>
        <sz val="10"/>
        <color rgb="FFFF0000"/>
        <rFont val="Calibri"/>
        <family val="2"/>
        <scheme val="minor"/>
      </rPr>
      <t xml:space="preserve">5000 lei fara TVA trimestrial </t>
    </r>
  </si>
  <si>
    <t>Verificarea încadrării solicitantului în categoria întreprinderilor în dificultate</t>
  </si>
  <si>
    <t xml:space="preserve"> 0≤Datorii totale/ Capitaluri proprii totale ≤7,5   </t>
  </si>
  <si>
    <t>EBITDA/cheltuieli cu dobanzile  ≥ 1</t>
  </si>
  <si>
    <t>e1 =Datorii totale/Capitaluri proprii totale</t>
  </si>
  <si>
    <t>e2= EBITDA/Cheltuieli cu dobânzile</t>
  </si>
  <si>
    <t xml:space="preserve">Datorii totale = Datorii care trebuie plătite într-o perioadă de până la un an + Datorii care trebuie plătite într-o perioadă de peste un an, </t>
  </si>
  <si>
    <t>Mentionati explicit valorile care sunt folosite in calculul de la pct e), bifati corespunzator pentru conditiile e1) e2)</t>
  </si>
  <si>
    <t xml:space="preserve">Datorii care trebuie platite pe o perioada de pana la un an  </t>
  </si>
  <si>
    <t xml:space="preserve">Datorii care trebuie platite pe o perioada mai mare de un an </t>
  </si>
  <si>
    <t>Datorii totale (rd.3=rd.1+rd.2)</t>
  </si>
  <si>
    <t xml:space="preserve">Capitaluri proprii totale </t>
  </si>
  <si>
    <t xml:space="preserve">Raportul rd.3/rd.4 aferent anului N, respectiv  anului N-1 </t>
  </si>
  <si>
    <t>e1</t>
  </si>
  <si>
    <t xml:space="preserve">0≤Datorii totale/ Capitaluri proprii totale ≤7,5 </t>
  </si>
  <si>
    <r>
      <t></t>
    </r>
    <r>
      <rPr>
        <b/>
        <sz val="10"/>
        <rFont val="Calibri"/>
        <family val="2"/>
      </rPr>
      <t xml:space="preserve">  da  </t>
    </r>
    <r>
      <rPr>
        <b/>
        <sz val="10"/>
        <rFont val="Symbol"/>
        <family val="1"/>
        <charset val="2"/>
      </rPr>
      <t></t>
    </r>
    <r>
      <rPr>
        <b/>
        <sz val="10"/>
        <rFont val="Calibri"/>
        <family val="2"/>
      </rPr>
      <t xml:space="preserve">  nu</t>
    </r>
  </si>
  <si>
    <t xml:space="preserve">Cheltuieli cu impozitul pe profit </t>
  </si>
  <si>
    <t xml:space="preserve">Cheltuieli cu dobânzile </t>
  </si>
  <si>
    <t xml:space="preserve">Cheltuieli cu amortizarea </t>
  </si>
  <si>
    <t xml:space="preserve">Raportul rd.9/rd.7 aferent anului N, respectiv anului N-1 </t>
  </si>
  <si>
    <t>e2</t>
  </si>
  <si>
    <r>
      <t></t>
    </r>
    <r>
      <rPr>
        <b/>
        <sz val="10"/>
        <rFont val="Calibri"/>
        <family val="2"/>
      </rPr>
      <t xml:space="preserve">  da </t>
    </r>
    <r>
      <rPr>
        <b/>
        <sz val="10"/>
        <rFont val="Symbol"/>
        <family val="1"/>
        <charset val="2"/>
      </rPr>
      <t></t>
    </r>
    <r>
      <rPr>
        <b/>
        <sz val="10"/>
        <rFont val="Calibri"/>
        <family val="2"/>
      </rPr>
      <t xml:space="preserve"> nu</t>
    </r>
  </si>
  <si>
    <t>Dacă valoarea Cheltuielile cu dobânzile aferente anului N si/sau valoarea Cheltuielile cu dobânzile aferente anului N-1 este zero pentru calculul indicatorului EBITDA/cheltuieli cu dobanzile  se ia in considerare cifra 0,1.</t>
  </si>
  <si>
    <t>Introducerea datelor din bilant</t>
  </si>
  <si>
    <t>Nota: aceasta macheta se va completa pentru beneficiar, cu informatii din ultimele trei exercitii financiare (ultimii 3 ani)</t>
  </si>
  <si>
    <t>Introducerea datelor din situatiile financiare (bilant, cont de rezultate patrimonial)</t>
  </si>
  <si>
    <t>BILANT</t>
  </si>
  <si>
    <t>Atentie: introduceti date doar in celulele marcate cu culoarea gri. Restul datelor sunt fie predefinite, fie generate automat.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</si>
  <si>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</si>
  <si>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</si>
  <si>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</si>
  <si>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</si>
  <si>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</si>
  <si>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</si>
  <si>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</si>
  <si>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</si>
  <si>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</si>
  <si>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</si>
  <si>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</si>
  <si>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</si>
  <si>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</si>
  <si>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</si>
  <si>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</si>
  <si>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</si>
  <si>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</si>
  <si>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</si>
  <si>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</si>
  <si>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</si>
  <si>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</si>
  <si>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</si>
  <si>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</si>
  <si>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</si>
  <si>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</si>
  <si>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</si>
  <si>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</si>
  <si>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</si>
  <si>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</si>
  <si>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</si>
  <si>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</si>
  <si>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</si>
  <si>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</si>
  <si>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</si>
  <si>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</si>
  <si>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0"/>
        <color indexed="8"/>
        <rFont val="Calibri"/>
        <family val="2"/>
        <scheme val="minor"/>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</si>
  <si>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</si>
  <si>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</si>
  <si>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</si>
  <si>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</si>
  <si>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0"/>
        <color indexed="8"/>
        <rFont val="Calibri"/>
        <family val="2"/>
        <scheme val="minor"/>
      </rPr>
      <t xml:space="preserve"> </t>
    </r>
    <r>
      <rPr>
        <b/>
        <sz val="10"/>
        <color indexed="8"/>
        <rFont val="Calibri"/>
        <family val="2"/>
        <scheme val="minor"/>
      </rPr>
      <t xml:space="preserve"> într-o perioadă de până la un an  </t>
    </r>
  </si>
  <si>
    <r>
      <t>1. Datorii comerciale,  avansuri şi alte decontări</t>
    </r>
    <r>
      <rPr>
        <sz val="10"/>
        <color indexed="8"/>
        <rFont val="Calibri"/>
        <family val="2"/>
        <scheme val="minor"/>
      </rPr>
      <t xml:space="preserve">  ,  din care:</t>
    </r>
  </si>
  <si>
    <t xml:space="preserve">     Datorii comerciale şi avansuri  , din care:</t>
  </si>
  <si>
    <t xml:space="preserve">          Avansuri  primite </t>
  </si>
  <si>
    <r>
      <t xml:space="preserve">2. Datorii către bugete  </t>
    </r>
    <r>
      <rPr>
        <sz val="10"/>
        <color indexed="8"/>
        <rFont val="Calibri"/>
        <family val="2"/>
        <scheme val="minor"/>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</si>
  <si>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</si>
  <si>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</si>
  <si>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</si>
  <si>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</si>
  <si>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</si>
  <si>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</si>
  <si>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0"/>
        <rFont val="Calibri"/>
        <family val="2"/>
        <scheme val="minor"/>
      </rPr>
      <t xml:space="preserve"> </t>
    </r>
    <r>
      <rPr>
        <b/>
        <sz val="10"/>
        <rFont val="Calibri"/>
        <family val="2"/>
        <scheme val="minor"/>
      </rPr>
      <t xml:space="preserve">a fi  plătite în cursul exerciţiului curent  </t>
    </r>
  </si>
  <si>
    <t xml:space="preserve">6. Salariile angajaţilor </t>
  </si>
  <si>
    <r>
      <t>7. Alte drepturi cuvenite  altor categorii de persoane (pensii, indemnizaţii de şomaj, burse)</t>
    </r>
    <r>
      <rPr>
        <sz val="10"/>
        <color indexed="8"/>
        <rFont val="Calibri"/>
        <family val="2"/>
        <scheme val="minor"/>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</si>
  <si>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</si>
  <si>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</si>
  <si>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</si>
  <si>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</si>
  <si>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</si>
  <si>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</si>
  <si>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</si>
  <si>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0"/>
        <color indexed="8"/>
        <rFont val="Calibri"/>
        <family val="2"/>
        <scheme val="minor"/>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</si>
  <si>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</si>
  <si>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</si>
  <si>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</si>
  <si>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</si>
  <si>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</si>
  <si>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</si>
  <si>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</si>
  <si>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t>Introducerea datelor din contul de rezultate patrimonial</t>
  </si>
  <si>
    <t>Introducerea datelor din situatiile financiare (bilant, cont de rezultat patrimonial)</t>
  </si>
  <si>
    <t>CONTUL DE REZULTAT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</si>
  <si>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</si>
  <si>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</si>
  <si>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</si>
  <si>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</si>
  <si>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</si>
  <si>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</si>
  <si>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</si>
  <si>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</si>
  <si>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</si>
  <si>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</si>
  <si>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</si>
  <si>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</si>
  <si>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</si>
  <si>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</si>
  <si>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</si>
  <si>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</si>
  <si>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</si>
  <si>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</si>
  <si>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</si>
  <si>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</si>
  <si>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</si>
  <si>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</si>
  <si>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</si>
  <si>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</si>
  <si>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</si>
  <si>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</si>
  <si>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Verificarea de la pct. 3 ) se face în mod automat, în baza informațiilor introduse deja. 
Punctele 1) și 2) de mai jos fac obiectul Declarației de eligibilitate, pe propria răspundere.</t>
  </si>
  <si>
    <t>1. Atunci când întreprinderea face obiectul unei proceduri colective de insolvență sau îndeplinește criteriile prevăzute de legislația națională pentru inițierea unei proceduri colective de insolvență la cererea creditorilor săi.</t>
  </si>
  <si>
    <t>2. Atunci când întreprinderea a primit ajutor pentru salvare și nu a rambursat încă împrumutul sau nu a încetat garanția sau a primit ajutoare pentru restructurare și face încă obiectul unui plan de restructurare.</t>
  </si>
  <si>
    <t xml:space="preserve">3. Calculul se aplică unei întreprinderi care nu este un IMM (întreprindere mare). </t>
  </si>
  <si>
    <r>
      <t xml:space="preserve">Intreprinderea  Nu este in dificultate </t>
    </r>
    <r>
      <rPr>
        <sz val="10"/>
        <rFont val="Calibri"/>
        <family val="2"/>
        <scheme val="minor"/>
      </rPr>
      <t>daca unul din indicatorii de mai jos, este indeplinit  in oricare din ultimele doua exercitii financiare</t>
    </r>
  </si>
  <si>
    <r>
      <t xml:space="preserve">Intreprinderea   este in dificultate </t>
    </r>
    <r>
      <rPr>
        <sz val="10"/>
        <rFont val="Calibri"/>
        <family val="2"/>
        <scheme val="minor"/>
      </rPr>
      <t>daca in  fiecare din ultimele doua exercitii financiare conditiile 0&gt; e1</t>
    </r>
    <r>
      <rPr>
        <vertAlign val="subscript"/>
        <sz val="10"/>
        <rFont val="Calibri"/>
        <family val="2"/>
        <scheme val="minor"/>
      </rPr>
      <t>N</t>
    </r>
    <r>
      <rPr>
        <sz val="10"/>
        <rFont val="Calibri"/>
        <family val="2"/>
        <scheme val="minor"/>
      </rPr>
      <t>&gt;7,5  și e2</t>
    </r>
    <r>
      <rPr>
        <vertAlign val="subscript"/>
        <sz val="10"/>
        <rFont val="Calibri"/>
        <family val="2"/>
        <scheme val="minor"/>
      </rPr>
      <t>N</t>
    </r>
    <r>
      <rPr>
        <sz val="10"/>
        <rFont val="Calibri"/>
        <family val="2"/>
        <scheme val="minor"/>
      </rPr>
      <t xml:space="preserve">&lt;1   SI </t>
    </r>
  </si>
  <si>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</si>
  <si>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r>
      <t xml:space="preserve">EBITDA = (+)Profit net / (-)Pierdere neta </t>
    </r>
    <r>
      <rPr>
        <b/>
        <sz val="10"/>
        <rFont val="Calibri"/>
        <family val="2"/>
        <scheme val="minor"/>
      </rPr>
      <t>+</t>
    </r>
    <r>
      <rPr>
        <sz val="10"/>
        <rFont val="Calibri"/>
        <family val="2"/>
        <scheme val="minor"/>
      </rPr>
      <t xml:space="preserve"> Cheltuieli cu impozitul pe profit </t>
    </r>
    <r>
      <rPr>
        <b/>
        <sz val="10"/>
        <rFont val="Calibri"/>
        <family val="2"/>
        <scheme val="minor"/>
      </rPr>
      <t>+</t>
    </r>
    <r>
      <rPr>
        <sz val="10"/>
        <rFont val="Calibri"/>
        <family val="2"/>
        <scheme val="minor"/>
      </rPr>
      <t xml:space="preserve"> Cheltuieli cu dobânzile </t>
    </r>
    <r>
      <rPr>
        <b/>
        <sz val="10"/>
        <rFont val="Calibri"/>
        <family val="2"/>
        <scheme val="minor"/>
      </rPr>
      <t>+</t>
    </r>
    <r>
      <rPr>
        <sz val="10"/>
        <rFont val="Calibri"/>
        <family val="2"/>
        <scheme val="minor"/>
      </rPr>
      <t xml:space="preserve"> Cheltuieli cu amortizarea</t>
    </r>
  </si>
  <si>
    <r>
      <t>Datorii totale/Capitaluri proprii totale (e1</t>
    </r>
    <r>
      <rPr>
        <vertAlign val="subscript"/>
        <sz val="10"/>
        <rFont val="Calibri"/>
        <family val="2"/>
        <scheme val="minor"/>
      </rPr>
      <t>N</t>
    </r>
    <r>
      <rPr>
        <sz val="10"/>
        <rFont val="Calibri"/>
        <family val="2"/>
        <scheme val="minor"/>
      </rPr>
      <t>,  respectiv  e1</t>
    </r>
    <r>
      <rPr>
        <vertAlign val="subscript"/>
        <sz val="10"/>
        <rFont val="Calibri"/>
        <family val="2"/>
        <scheme val="minor"/>
      </rPr>
      <t>N-1</t>
    </r>
    <r>
      <rPr>
        <sz val="10"/>
        <rFont val="Calibri"/>
        <family val="2"/>
        <scheme val="minor"/>
      </rPr>
      <t>)</t>
    </r>
  </si>
  <si>
    <r>
      <t xml:space="preserve">Profit net </t>
    </r>
    <r>
      <rPr>
        <vertAlign val="subscript"/>
        <sz val="10"/>
        <rFont val="Calibri"/>
        <family val="2"/>
        <scheme val="minor"/>
      </rPr>
      <t>N</t>
    </r>
    <r>
      <rPr>
        <sz val="10"/>
        <rFont val="Calibri"/>
        <family val="2"/>
        <scheme val="minor"/>
      </rPr>
      <t xml:space="preserve">/Pierderea neta  </t>
    </r>
  </si>
  <si>
    <r>
      <t>EBITDA</t>
    </r>
    <r>
      <rPr>
        <sz val="10"/>
        <rFont val="Calibri"/>
        <family val="2"/>
        <scheme val="minor"/>
      </rPr>
      <t xml:space="preserve"> = (+)Profit net /(-)Pierderea neta   </t>
    </r>
    <r>
      <rPr>
        <b/>
        <sz val="10"/>
        <rFont val="Calibri"/>
        <family val="2"/>
        <scheme val="minor"/>
      </rPr>
      <t>+</t>
    </r>
    <r>
      <rPr>
        <sz val="10"/>
        <rFont val="Calibri"/>
        <family val="2"/>
        <scheme val="minor"/>
      </rPr>
      <t xml:space="preserve"> Cheltuieli cu impozitul pe profit  </t>
    </r>
    <r>
      <rPr>
        <b/>
        <sz val="10"/>
        <rFont val="Calibri"/>
        <family val="2"/>
        <scheme val="minor"/>
      </rPr>
      <t>+</t>
    </r>
    <r>
      <rPr>
        <sz val="10"/>
        <rFont val="Calibri"/>
        <family val="2"/>
        <scheme val="minor"/>
      </rPr>
      <t xml:space="preserve"> Cheltuieli cu dobânzile  </t>
    </r>
    <r>
      <rPr>
        <b/>
        <sz val="10"/>
        <rFont val="Calibri"/>
        <family val="2"/>
        <scheme val="minor"/>
      </rPr>
      <t>+</t>
    </r>
    <r>
      <rPr>
        <sz val="10"/>
        <rFont val="Calibri"/>
        <family val="2"/>
        <scheme val="minor"/>
      </rPr>
      <t xml:space="preserve"> Cheltuieli cu amortizarea </t>
    </r>
  </si>
  <si>
    <r>
      <t>EBITDA/Cheltuieli cu dobânzile(  e2</t>
    </r>
    <r>
      <rPr>
        <vertAlign val="subscript"/>
        <sz val="10"/>
        <rFont val="Calibri"/>
        <family val="2"/>
        <scheme val="minor"/>
      </rPr>
      <t>N</t>
    </r>
    <r>
      <rPr>
        <sz val="10"/>
        <rFont val="Calibri"/>
        <family val="2"/>
        <scheme val="minor"/>
      </rPr>
      <t xml:space="preserve"> ,respectiv e2 </t>
    </r>
    <r>
      <rPr>
        <vertAlign val="subscript"/>
        <sz val="10"/>
        <rFont val="Calibri"/>
        <family val="2"/>
        <scheme val="minor"/>
      </rPr>
      <t>N-1</t>
    </r>
    <r>
      <rPr>
        <sz val="10"/>
        <rFont val="Calibri"/>
        <family val="2"/>
        <scheme val="minor"/>
      </rPr>
      <t>)</t>
    </r>
  </si>
  <si>
    <t>cheltuieli de promovare a rezultatelor proiectului de cercetare industrial/dezvoltare experimentală pe scară largă</t>
  </si>
  <si>
    <t>6.2</t>
  </si>
  <si>
    <t xml:space="preserve">Cheltuieli cheltuieli de informare, comunicare și publicitate </t>
  </si>
  <si>
    <t xml:space="preserve">Cheltuieli  cu servicii pentru organizare de evenimente si cursuri de formare
</t>
  </si>
  <si>
    <t>Cheltuieli pentru crearea si actualizarea platformelor de tranzactionare pentru cererea si oferta de proprietate intelectuala</t>
  </si>
  <si>
    <t>Cheltuieli cu servicii de asistenta si consultanta pentru realizarea de modele experimentale si prototipuri</t>
  </si>
  <si>
    <t>cheltuieli cu instrumente de comercializare on-line</t>
  </si>
  <si>
    <t>Cheltuieli privind implementarea și certificarea sistemelor de management al calității</t>
  </si>
  <si>
    <t>Cheltuieli privind certificarea națională/ internațională a produselor, serviciilor sau diferitelor procese specifice</t>
  </si>
  <si>
    <t>Cheltuieli privind inovarea de produs/proces</t>
  </si>
  <si>
    <t>Cheltuieli cu servicii tehnologice specifice</t>
  </si>
  <si>
    <t>Cheltuieli pentru servicii de sprijinire a inovarii</t>
  </si>
  <si>
    <t>Cheltuieli generale pentru administratie</t>
  </si>
  <si>
    <t>Cheltuieli salariale</t>
  </si>
  <si>
    <r>
      <t xml:space="preserve">Echipamente tehnologice, utilaje, instalații de lucru, mobilier, echipamente informatice, birotică  </t>
    </r>
    <r>
      <rPr>
        <sz val="10"/>
        <color rgb="FFFF0000"/>
        <rFont val="Calibri"/>
        <family val="2"/>
        <scheme val="minor"/>
      </rPr>
      <t>(achiziționarea echipamentelor se poate face in în limita a maxim 30% din valoarea eligibilă a proiectului)</t>
    </r>
  </si>
  <si>
    <t>2.2</t>
  </si>
  <si>
    <t>2.3</t>
  </si>
  <si>
    <t>TOTAL CAPITOL 3</t>
  </si>
  <si>
    <t>Cheltuieli pentru consultanță în elaborarea si implementarea proiectului</t>
  </si>
  <si>
    <r>
      <t xml:space="preserve">Consultanta </t>
    </r>
    <r>
      <rPr>
        <sz val="10"/>
        <color rgb="FFFF0000"/>
        <rFont val="Calibri"/>
        <family val="2"/>
        <scheme val="minor"/>
      </rPr>
      <t>(cheltuielile cu implementarea proiectului nu se vor bugeta decat daca serviciile respective sunt diferite de cele ce sunt asigurate de echipa de implementare a proiectului)</t>
    </r>
  </si>
  <si>
    <t>TOTAL CAPITOL 2</t>
  </si>
  <si>
    <t> TOTAL CAPITOL 4</t>
  </si>
  <si>
    <t xml:space="preserve">Cheltuieli salariale cu echipa de management a proiectului – pentru personalul angajat al solicitantului  </t>
  </si>
  <si>
    <t>6.3</t>
  </si>
  <si>
    <t>6.4</t>
  </si>
  <si>
    <t>6.5</t>
  </si>
  <si>
    <t>6.6</t>
  </si>
  <si>
    <t>6.7</t>
  </si>
  <si>
    <t>6.8</t>
  </si>
  <si>
    <t>6.9</t>
  </si>
  <si>
    <t>Cheltuieli generale de administratie (indirecte pe baza de costuri reale) / în limita a 10% din valoarea eligibilă a cheltuielilor eligibile aferente ajutorului de minimis.</t>
  </si>
  <si>
    <r>
      <t>Onorarii/venituri asimilate salariilor pentru experti proprii/cooptati</t>
    </r>
    <r>
      <rPr>
        <sz val="10"/>
        <color rgb="FFFF0000"/>
        <rFont val="Calibri"/>
        <family val="2"/>
        <scheme val="minor"/>
      </rPr>
      <t xml:space="preserve"> ( Valorile cumulate ale subcategoriilor 22 si 87 reprezintă maxim 40% din valoarea cheltuielilor eligibile aferente ajutorului de minimis)</t>
    </r>
  </si>
  <si>
    <r>
      <t xml:space="preserve">Cheltuieli cu activitățile obligatorii de publicitate și informare aferente proiectului - </t>
    </r>
    <r>
      <rPr>
        <sz val="10"/>
        <color rgb="FFFF0000"/>
        <rFont val="Calibri"/>
        <family val="2"/>
        <scheme val="minor"/>
      </rPr>
      <t>maxim 10.000 lei fara TVA</t>
    </r>
  </si>
</sst>
</file>

<file path=xl/styles.xml><?xml version="1.0" encoding="utf-8"?>
<styleSheet xmlns="http://schemas.openxmlformats.org/spreadsheetml/2006/main" xmlns:mc="http://schemas.openxmlformats.org/markup-compatibility/2006" xmlns:x14ac="http://schemas.microsoft.com/office/spreadsheetml/2009/9/ac" mc:Ignorable="x14ac">
  <fonts count="47"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Calibri"/>
      <family val="2"/>
      <charset val="238"/>
      <scheme val="minor"/>
    </font>
    <font>
      <sz val="11"/>
      <color theme="1"/>
      <name val="Times New Roman"/>
      <family val="1"/>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sz val="10"/>
      <name val="Arial"/>
      <family val="2"/>
    </font>
    <font>
      <sz val="10"/>
      <name val="Arial"/>
      <family val="2"/>
      <charset val="238"/>
    </font>
    <font>
      <sz val="7"/>
      <color theme="1"/>
      <name val="Calibri"/>
      <family val="2"/>
      <charset val="238"/>
      <scheme val="minor"/>
    </font>
    <font>
      <b/>
      <sz val="11"/>
      <color rgb="FFFF0000"/>
      <name val="Calibri"/>
      <family val="2"/>
      <charset val="238"/>
      <scheme val="minor"/>
    </font>
    <font>
      <sz val="10"/>
      <color rgb="FFFF0000"/>
      <name val="Calibri"/>
      <family val="2"/>
      <scheme val="minor"/>
    </font>
    <font>
      <b/>
      <sz val="10"/>
      <name val="Calibri"/>
      <family val="2"/>
    </font>
    <font>
      <b/>
      <sz val="10"/>
      <name val="Symbol"/>
      <family val="1"/>
      <charset val="2"/>
    </font>
    <font>
      <b/>
      <u/>
      <sz val="10"/>
      <color theme="1"/>
      <name val="Calibri"/>
      <family val="2"/>
      <scheme val="minor"/>
    </font>
    <font>
      <sz val="10"/>
      <color theme="1"/>
      <name val="Calibri"/>
      <family val="2"/>
      <scheme val="minor"/>
    </font>
    <font>
      <u/>
      <sz val="10"/>
      <color theme="1"/>
      <name val="Calibri"/>
      <family val="2"/>
      <scheme val="minor"/>
    </font>
    <font>
      <b/>
      <sz val="10"/>
      <color rgb="FF92D050"/>
      <name val="Calibri"/>
      <family val="2"/>
      <scheme val="minor"/>
    </font>
    <font>
      <b/>
      <i/>
      <sz val="10"/>
      <name val="Calibri"/>
      <family val="2"/>
      <scheme val="minor"/>
    </font>
    <font>
      <sz val="10"/>
      <name val="Calibri"/>
      <family val="2"/>
      <scheme val="minor"/>
    </font>
    <font>
      <b/>
      <sz val="10"/>
      <color indexed="8"/>
      <name val="Calibri"/>
      <family val="2"/>
      <scheme val="minor"/>
    </font>
    <font>
      <b/>
      <sz val="10"/>
      <name val="Calibri"/>
      <family val="2"/>
      <scheme val="minor"/>
    </font>
    <font>
      <sz val="10"/>
      <color indexed="8"/>
      <name val="Calibri"/>
      <family val="2"/>
      <scheme val="minor"/>
    </font>
    <font>
      <b/>
      <i/>
      <sz val="10"/>
      <color indexed="8"/>
      <name val="Calibri"/>
      <family val="2"/>
      <scheme val="minor"/>
    </font>
    <font>
      <sz val="10"/>
      <color theme="0" tint="-0.249977111117893"/>
      <name val="Calibri"/>
      <family val="2"/>
      <scheme val="minor"/>
    </font>
    <font>
      <sz val="10"/>
      <color rgb="FF92D050"/>
      <name val="Calibri"/>
      <family val="2"/>
      <scheme val="minor"/>
    </font>
    <font>
      <b/>
      <sz val="10"/>
      <color theme="1"/>
      <name val="Calibri"/>
      <family val="2"/>
      <scheme val="minor"/>
    </font>
    <font>
      <vertAlign val="subscript"/>
      <sz val="1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s>
  <borders count="2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top style="medium">
        <color rgb="FF000000"/>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s>
  <cellStyleXfs count="9">
    <xf numFmtId="0" fontId="0" fillId="0" borderId="0"/>
    <xf numFmtId="0" fontId="10" fillId="0" borderId="0"/>
    <xf numFmtId="0" fontId="4" fillId="0" borderId="0"/>
    <xf numFmtId="9" fontId="11" fillId="0" borderId="0" applyFont="0" applyFill="0" applyBorder="0" applyAlignment="0" applyProtection="0"/>
    <xf numFmtId="0" fontId="3" fillId="0" borderId="0"/>
    <xf numFmtId="0" fontId="26" fillId="0" borderId="0"/>
    <xf numFmtId="0" fontId="1" fillId="0" borderId="0"/>
    <xf numFmtId="0" fontId="3" fillId="0" borderId="0"/>
    <xf numFmtId="0" fontId="27" fillId="0" borderId="0">
      <alignment wrapText="1"/>
    </xf>
  </cellStyleXfs>
  <cellXfs count="305">
    <xf numFmtId="0" fontId="0" fillId="0" borderId="0" xfId="0"/>
    <xf numFmtId="0" fontId="14" fillId="0" borderId="0" xfId="0" applyFont="1" applyAlignment="1">
      <alignment horizontal="left" vertical="top" wrapText="1"/>
    </xf>
    <xf numFmtId="4" fontId="16" fillId="0" borderId="0" xfId="0" applyNumberFormat="1" applyFont="1" applyFill="1" applyAlignment="1" applyProtection="1">
      <alignment horizontal="right" vertical="top"/>
    </xf>
    <xf numFmtId="0" fontId="16" fillId="0" borderId="0" xfId="0" applyFont="1" applyFill="1" applyAlignment="1" applyProtection="1">
      <alignment vertical="top"/>
    </xf>
    <xf numFmtId="0" fontId="20" fillId="0" borderId="0" xfId="0" applyFont="1" applyFill="1" applyAlignment="1" applyProtection="1">
      <alignment horizontal="left" vertical="top" wrapText="1"/>
    </xf>
    <xf numFmtId="0" fontId="18" fillId="0" borderId="3" xfId="0" applyFont="1" applyBorder="1" applyAlignment="1" applyProtection="1">
      <alignment vertical="top" wrapText="1"/>
    </xf>
    <xf numFmtId="4" fontId="17" fillId="0" borderId="0" xfId="0" applyNumberFormat="1" applyFont="1" applyAlignment="1" applyProtection="1">
      <alignment vertical="top"/>
    </xf>
    <xf numFmtId="0" fontId="17" fillId="0" borderId="0" xfId="0" applyFont="1" applyAlignment="1" applyProtection="1">
      <alignment vertical="top"/>
    </xf>
    <xf numFmtId="0" fontId="18" fillId="0" borderId="0" xfId="0" applyFont="1" applyAlignment="1" applyProtection="1">
      <alignment vertical="top"/>
    </xf>
    <xf numFmtId="3" fontId="17" fillId="0" borderId="3" xfId="0" applyNumberFormat="1" applyFont="1" applyBorder="1" applyAlignment="1" applyProtection="1">
      <alignment vertical="top" wrapText="1"/>
    </xf>
    <xf numFmtId="4" fontId="17" fillId="2" borderId="3" xfId="0" applyNumberFormat="1" applyFont="1" applyFill="1" applyBorder="1" applyAlignment="1" applyProtection="1">
      <alignment horizontal="right" vertical="top"/>
      <protection locked="0"/>
    </xf>
    <xf numFmtId="4" fontId="17" fillId="0" borderId="3" xfId="0" applyNumberFormat="1" applyFont="1" applyBorder="1" applyAlignment="1" applyProtection="1">
      <alignment horizontal="right" vertical="top"/>
    </xf>
    <xf numFmtId="3" fontId="18" fillId="0" borderId="3" xfId="0" applyNumberFormat="1" applyFont="1" applyBorder="1" applyAlignment="1" applyProtection="1">
      <alignment vertical="top" wrapText="1"/>
    </xf>
    <xf numFmtId="4" fontId="18" fillId="0" borderId="3" xfId="0" applyNumberFormat="1" applyFont="1" applyBorder="1" applyAlignment="1" applyProtection="1">
      <alignment horizontal="right" vertical="top"/>
    </xf>
    <xf numFmtId="0" fontId="18" fillId="0" borderId="0" xfId="0" applyFont="1" applyBorder="1" applyAlignment="1" applyProtection="1">
      <alignment vertical="top"/>
    </xf>
    <xf numFmtId="0" fontId="17" fillId="0" borderId="0" xfId="0" applyFont="1" applyBorder="1" applyAlignment="1" applyProtection="1">
      <alignment vertical="top"/>
    </xf>
    <xf numFmtId="4" fontId="18" fillId="0" borderId="3" xfId="0" applyNumberFormat="1" applyFont="1" applyBorder="1" applyAlignment="1" applyProtection="1">
      <alignment vertical="top"/>
    </xf>
    <xf numFmtId="4" fontId="17" fillId="0" borderId="3" xfId="0" applyNumberFormat="1" applyFont="1" applyFill="1" applyBorder="1" applyAlignment="1" applyProtection="1">
      <alignment horizontal="right" vertical="top"/>
    </xf>
    <xf numFmtId="4" fontId="18" fillId="2" borderId="3" xfId="0" applyNumberFormat="1" applyFont="1" applyFill="1" applyBorder="1" applyAlignment="1" applyProtection="1">
      <alignment horizontal="right" vertical="top"/>
      <protection locked="0"/>
    </xf>
    <xf numFmtId="0" fontId="17" fillId="0" borderId="0" xfId="0" applyFont="1" applyAlignment="1" applyProtection="1">
      <alignment vertical="top" wrapText="1"/>
    </xf>
    <xf numFmtId="4" fontId="17" fillId="0" borderId="0" xfId="0" applyNumberFormat="1" applyFont="1" applyAlignment="1" applyProtection="1">
      <alignment horizontal="right" vertical="top"/>
    </xf>
    <xf numFmtId="4" fontId="18" fillId="0" borderId="3" xfId="0" applyNumberFormat="1" applyFont="1" applyFill="1" applyBorder="1" applyAlignment="1" applyProtection="1">
      <alignment horizontal="center" vertical="top"/>
    </xf>
    <xf numFmtId="0" fontId="18" fillId="0" borderId="3" xfId="0" applyFont="1" applyBorder="1" applyAlignment="1" applyProtection="1">
      <alignment vertical="top"/>
    </xf>
    <xf numFmtId="4" fontId="17" fillId="2" borderId="3" xfId="0" applyNumberFormat="1" applyFont="1" applyFill="1" applyBorder="1" applyAlignment="1" applyProtection="1">
      <alignment vertical="top"/>
      <protection locked="0"/>
    </xf>
    <xf numFmtId="4" fontId="17" fillId="0" borderId="3" xfId="0" applyNumberFormat="1" applyFont="1" applyBorder="1" applyAlignment="1" applyProtection="1">
      <alignment vertical="top"/>
    </xf>
    <xf numFmtId="0" fontId="0" fillId="0" borderId="0" xfId="0" applyFont="1" applyAlignment="1" applyProtection="1">
      <alignment vertical="top"/>
    </xf>
    <xf numFmtId="4" fontId="18" fillId="2" borderId="3" xfId="0" applyNumberFormat="1" applyFont="1" applyFill="1" applyBorder="1" applyAlignment="1" applyProtection="1">
      <alignment vertical="top"/>
      <protection locked="0"/>
    </xf>
    <xf numFmtId="0" fontId="17" fillId="0" borderId="3" xfId="0" applyFont="1" applyBorder="1" applyAlignment="1" applyProtection="1">
      <alignment vertical="top" wrapText="1"/>
    </xf>
    <xf numFmtId="3" fontId="17" fillId="0" borderId="3" xfId="0" applyNumberFormat="1" applyFont="1" applyBorder="1" applyAlignment="1" applyProtection="1">
      <alignment vertical="top"/>
    </xf>
    <xf numFmtId="0" fontId="16" fillId="0" borderId="3" xfId="1" applyFont="1" applyFill="1" applyBorder="1" applyAlignment="1" applyProtection="1">
      <alignment vertical="top" wrapText="1"/>
    </xf>
    <xf numFmtId="0" fontId="12" fillId="0" borderId="0" xfId="1" applyFont="1" applyAlignment="1" applyProtection="1">
      <alignment vertical="top"/>
    </xf>
    <xf numFmtId="0" fontId="13" fillId="0" borderId="0" xfId="1" applyFont="1" applyAlignment="1" applyProtection="1">
      <alignment vertical="top"/>
    </xf>
    <xf numFmtId="0" fontId="23" fillId="0" borderId="3" xfId="1" applyFont="1" applyFill="1" applyBorder="1" applyAlignment="1" applyProtection="1">
      <alignment horizontal="center" vertical="top" wrapText="1"/>
    </xf>
    <xf numFmtId="0" fontId="23" fillId="0" borderId="3" xfId="1" applyFont="1" applyFill="1" applyBorder="1" applyAlignment="1" applyProtection="1">
      <alignment vertical="top" wrapText="1"/>
    </xf>
    <xf numFmtId="0" fontId="2" fillId="0" borderId="0" xfId="1" applyFont="1" applyAlignment="1" applyProtection="1">
      <alignment vertical="top"/>
    </xf>
    <xf numFmtId="0" fontId="2" fillId="4" borderId="0" xfId="1" applyFont="1" applyFill="1" applyAlignment="1" applyProtection="1">
      <alignment vertical="top"/>
    </xf>
    <xf numFmtId="3" fontId="18" fillId="0" borderId="3" xfId="0" applyNumberFormat="1" applyFont="1" applyBorder="1" applyAlignment="1" applyProtection="1">
      <alignment vertical="top"/>
    </xf>
    <xf numFmtId="4" fontId="17" fillId="0" borderId="0" xfId="0" applyNumberFormat="1" applyFont="1" applyAlignment="1" applyProtection="1">
      <alignment vertical="top" wrapText="1"/>
    </xf>
    <xf numFmtId="0" fontId="17" fillId="0" borderId="3" xfId="1" applyFont="1" applyFill="1" applyBorder="1" applyAlignment="1" applyProtection="1">
      <alignment vertical="top" wrapText="1"/>
    </xf>
    <xf numFmtId="0" fontId="17" fillId="4" borderId="3" xfId="0" applyFont="1" applyFill="1" applyBorder="1" applyAlignment="1" applyProtection="1">
      <alignment vertical="top" wrapText="1"/>
    </xf>
    <xf numFmtId="0" fontId="17" fillId="0" borderId="3" xfId="1" applyFont="1" applyFill="1" applyBorder="1" applyAlignment="1" applyProtection="1">
      <alignment vertical="top"/>
    </xf>
    <xf numFmtId="0" fontId="12" fillId="0" borderId="0" xfId="1" applyFont="1" applyFill="1" applyAlignment="1" applyProtection="1">
      <alignment horizontal="left" vertical="top" wrapText="1"/>
    </xf>
    <xf numFmtId="0" fontId="16" fillId="0" borderId="0" xfId="1" applyFont="1" applyFill="1" applyAlignment="1" applyProtection="1">
      <alignment vertical="top" wrapText="1"/>
    </xf>
    <xf numFmtId="0" fontId="13" fillId="0" borderId="0" xfId="1" applyFont="1" applyFill="1" applyAlignment="1" applyProtection="1">
      <alignment vertical="top" wrapText="1"/>
    </xf>
    <xf numFmtId="0" fontId="12" fillId="0" borderId="0" xfId="1" applyFont="1" applyFill="1" applyAlignment="1" applyProtection="1">
      <alignment vertical="top"/>
    </xf>
    <xf numFmtId="49" fontId="18" fillId="0" borderId="3" xfId="1" applyNumberFormat="1" applyFont="1" applyFill="1" applyBorder="1" applyAlignment="1" applyProtection="1">
      <alignment vertical="top"/>
    </xf>
    <xf numFmtId="49" fontId="17" fillId="0" borderId="3" xfId="1" applyNumberFormat="1" applyFont="1" applyFill="1" applyBorder="1" applyAlignment="1" applyProtection="1">
      <alignment vertical="top"/>
    </xf>
    <xf numFmtId="49" fontId="18" fillId="4" borderId="3" xfId="1" applyNumberFormat="1" applyFont="1" applyFill="1" applyBorder="1" applyAlignment="1" applyProtection="1">
      <alignment vertical="top"/>
    </xf>
    <xf numFmtId="49" fontId="13" fillId="0" borderId="0" xfId="1" applyNumberFormat="1" applyFont="1" applyFill="1" applyAlignment="1" applyProtection="1">
      <alignment vertical="top"/>
    </xf>
    <xf numFmtId="0" fontId="18" fillId="0" borderId="3" xfId="1" applyFont="1" applyFill="1" applyBorder="1" applyAlignment="1" applyProtection="1">
      <alignment horizontal="right" vertical="top" wrapText="1"/>
    </xf>
    <xf numFmtId="0" fontId="12" fillId="0" borderId="0" xfId="1" applyFont="1" applyFill="1" applyAlignment="1" applyProtection="1">
      <alignment horizontal="right" vertical="top"/>
    </xf>
    <xf numFmtId="4" fontId="17" fillId="2" borderId="3" xfId="1" applyNumberFormat="1" applyFont="1" applyFill="1" applyBorder="1" applyAlignment="1" applyProtection="1">
      <alignment horizontal="right" vertical="top"/>
      <protection locked="0"/>
    </xf>
    <xf numFmtId="4" fontId="17" fillId="0" borderId="3" xfId="1" applyNumberFormat="1" applyFont="1" applyFill="1" applyBorder="1" applyAlignment="1" applyProtection="1">
      <alignment horizontal="right" vertical="top"/>
    </xf>
    <xf numFmtId="4" fontId="18" fillId="0" borderId="3" xfId="1" applyNumberFormat="1" applyFont="1" applyFill="1" applyBorder="1" applyAlignment="1" applyProtection="1">
      <alignment horizontal="right" vertical="top"/>
    </xf>
    <xf numFmtId="4" fontId="16" fillId="0" borderId="0" xfId="1" applyNumberFormat="1" applyFont="1" applyFill="1" applyAlignment="1" applyProtection="1">
      <alignment horizontal="right" vertical="top"/>
    </xf>
    <xf numFmtId="4" fontId="16" fillId="0" borderId="0" xfId="1" applyNumberFormat="1" applyFont="1" applyAlignment="1" applyProtection="1">
      <alignment horizontal="right" vertical="top"/>
    </xf>
    <xf numFmtId="4" fontId="13" fillId="0" borderId="0" xfId="1" applyNumberFormat="1" applyFont="1" applyFill="1" applyAlignment="1" applyProtection="1">
      <alignment horizontal="right" vertical="top"/>
    </xf>
    <xf numFmtId="4" fontId="9" fillId="0" borderId="0" xfId="1" applyNumberFormat="1" applyFont="1" applyFill="1" applyAlignment="1" applyProtection="1">
      <alignment horizontal="right" vertical="top"/>
    </xf>
    <xf numFmtId="4" fontId="18" fillId="4" borderId="3" xfId="0" applyNumberFormat="1" applyFont="1" applyFill="1" applyBorder="1" applyAlignment="1" applyProtection="1">
      <alignment horizontal="right" vertical="top"/>
    </xf>
    <xf numFmtId="4" fontId="18" fillId="0" borderId="3" xfId="1" applyNumberFormat="1" applyFont="1" applyFill="1" applyBorder="1" applyAlignment="1" applyProtection="1">
      <alignment horizontal="center" vertical="center"/>
    </xf>
    <xf numFmtId="4" fontId="17" fillId="4" borderId="3" xfId="0" applyNumberFormat="1" applyFont="1" applyFill="1" applyBorder="1" applyAlignment="1" applyProtection="1">
      <alignment horizontal="right" vertical="top"/>
    </xf>
    <xf numFmtId="4" fontId="17" fillId="4" borderId="3" xfId="0" applyNumberFormat="1" applyFont="1" applyFill="1" applyBorder="1" applyAlignment="1" applyProtection="1">
      <alignment vertical="top"/>
    </xf>
    <xf numFmtId="0" fontId="23" fillId="0" borderId="3" xfId="1" applyFont="1" applyFill="1" applyBorder="1" applyAlignment="1" applyProtection="1">
      <alignment horizontal="right" vertical="top" wrapText="1"/>
      <protection locked="0"/>
    </xf>
    <xf numFmtId="0" fontId="17" fillId="0" borderId="0" xfId="0" applyFont="1" applyFill="1" applyAlignment="1" applyProtection="1">
      <alignment vertical="top"/>
    </xf>
    <xf numFmtId="0" fontId="0" fillId="0" borderId="0" xfId="0" applyFont="1" applyFill="1" applyAlignment="1" applyProtection="1">
      <alignment vertical="top"/>
    </xf>
    <xf numFmtId="0" fontId="17" fillId="0" borderId="0" xfId="0" applyFont="1" applyFill="1" applyAlignment="1" applyProtection="1">
      <alignment horizontal="left" vertical="top"/>
    </xf>
    <xf numFmtId="4" fontId="18" fillId="0" borderId="0" xfId="0" applyNumberFormat="1" applyFont="1" applyFill="1" applyAlignment="1" applyProtection="1">
      <alignment horizontal="center" vertical="top"/>
    </xf>
    <xf numFmtId="4" fontId="17" fillId="0" borderId="0" xfId="0" applyNumberFormat="1" applyFont="1" applyFill="1" applyBorder="1" applyAlignment="1" applyProtection="1">
      <alignment horizontal="right" vertical="top"/>
    </xf>
    <xf numFmtId="0" fontId="25" fillId="0" borderId="0" xfId="0" applyFont="1" applyAlignment="1" applyProtection="1">
      <alignment vertical="top" wrapText="1"/>
    </xf>
    <xf numFmtId="4" fontId="18" fillId="0" borderId="3" xfId="0" applyNumberFormat="1" applyFont="1" applyFill="1" applyBorder="1" applyAlignment="1" applyProtection="1">
      <alignment horizontal="center" vertical="center"/>
    </xf>
    <xf numFmtId="0" fontId="16" fillId="0" borderId="0" xfId="0" applyFont="1" applyAlignment="1" applyProtection="1">
      <alignment horizontal="center" vertical="top"/>
    </xf>
    <xf numFmtId="0" fontId="22" fillId="0" borderId="0" xfId="0" applyFont="1" applyFill="1" applyAlignment="1" applyProtection="1">
      <alignment vertical="top" wrapText="1"/>
    </xf>
    <xf numFmtId="0" fontId="16" fillId="0" borderId="0" xfId="0" applyFont="1" applyBorder="1" applyAlignment="1" applyProtection="1">
      <alignment horizontal="center" vertical="top"/>
    </xf>
    <xf numFmtId="0" fontId="7" fillId="0" borderId="0" xfId="0" applyFont="1" applyAlignment="1" applyProtection="1">
      <alignment horizontal="center" vertical="top"/>
    </xf>
    <xf numFmtId="3" fontId="18" fillId="0" borderId="3" xfId="0" applyNumberFormat="1" applyFont="1" applyFill="1" applyBorder="1" applyAlignment="1" applyProtection="1">
      <alignment horizontal="left" vertical="top"/>
    </xf>
    <xf numFmtId="3" fontId="23" fillId="0" borderId="0" xfId="0" applyNumberFormat="1" applyFont="1" applyFill="1" applyBorder="1" applyAlignment="1" applyProtection="1">
      <alignment horizontal="center" vertical="top"/>
    </xf>
    <xf numFmtId="0" fontId="22" fillId="0" borderId="0" xfId="0" applyFont="1" applyFill="1" applyAlignment="1" applyProtection="1">
      <alignment vertical="top"/>
    </xf>
    <xf numFmtId="3" fontId="8" fillId="0" borderId="0" xfId="0" applyNumberFormat="1" applyFont="1" applyFill="1" applyBorder="1" applyAlignment="1" applyProtection="1">
      <alignment horizontal="center" vertical="top"/>
    </xf>
    <xf numFmtId="3" fontId="17" fillId="0" borderId="3" xfId="0" applyNumberFormat="1" applyFont="1" applyFill="1" applyBorder="1" applyAlignment="1" applyProtection="1">
      <alignment horizontal="left" vertical="top" wrapText="1"/>
    </xf>
    <xf numFmtId="4" fontId="23" fillId="0" borderId="3" xfId="0" applyNumberFormat="1" applyFont="1" applyFill="1" applyBorder="1" applyAlignment="1" applyProtection="1">
      <alignment horizontal="right" vertical="top"/>
    </xf>
    <xf numFmtId="3" fontId="16" fillId="0" borderId="0" xfId="0" applyNumberFormat="1" applyFont="1" applyFill="1" applyBorder="1" applyAlignment="1" applyProtection="1">
      <alignment horizontal="center" vertical="top"/>
    </xf>
    <xf numFmtId="3" fontId="7" fillId="0" borderId="0" xfId="0" applyNumberFormat="1" applyFont="1" applyFill="1" applyBorder="1" applyAlignment="1" applyProtection="1">
      <alignment horizontal="center" vertical="top"/>
    </xf>
    <xf numFmtId="3" fontId="18" fillId="0" borderId="3" xfId="0" applyNumberFormat="1" applyFont="1" applyFill="1" applyBorder="1" applyAlignment="1" applyProtection="1">
      <alignment horizontal="right" vertical="top" wrapText="1"/>
    </xf>
    <xf numFmtId="4" fontId="18" fillId="0" borderId="3" xfId="0" applyNumberFormat="1" applyFont="1" applyFill="1" applyBorder="1" applyAlignment="1" applyProtection="1">
      <alignment horizontal="right" vertical="top"/>
    </xf>
    <xf numFmtId="0" fontId="25" fillId="0" borderId="0" xfId="0" applyFont="1" applyFill="1" applyAlignment="1" applyProtection="1">
      <alignment vertical="top"/>
    </xf>
    <xf numFmtId="0" fontId="25" fillId="0" borderId="0" xfId="0" applyFont="1" applyFill="1" applyAlignment="1" applyProtection="1">
      <alignment vertical="top" wrapText="1"/>
    </xf>
    <xf numFmtId="0" fontId="22" fillId="0" borderId="0" xfId="0" applyFont="1" applyAlignment="1" applyProtection="1">
      <alignment vertical="top" wrapText="1"/>
    </xf>
    <xf numFmtId="0" fontId="16" fillId="0" borderId="0" xfId="0" applyFont="1" applyFill="1" applyBorder="1" applyAlignment="1" applyProtection="1">
      <alignment horizontal="left" vertical="top"/>
    </xf>
    <xf numFmtId="0" fontId="16" fillId="0" borderId="0" xfId="0" applyFont="1" applyFill="1" applyBorder="1" applyAlignment="1" applyProtection="1">
      <alignment vertical="top" wrapText="1"/>
    </xf>
    <xf numFmtId="4" fontId="18" fillId="0" borderId="0" xfId="0" applyNumberFormat="1" applyFont="1" applyFill="1" applyBorder="1" applyAlignment="1" applyProtection="1">
      <alignment horizontal="right" vertical="top"/>
    </xf>
    <xf numFmtId="4" fontId="18" fillId="0" borderId="0" xfId="0" applyNumberFormat="1" applyFont="1" applyFill="1" applyBorder="1" applyAlignment="1" applyProtection="1">
      <alignment horizontal="center" vertical="top"/>
    </xf>
    <xf numFmtId="3" fontId="9" fillId="0" borderId="0" xfId="0" applyNumberFormat="1" applyFont="1" applyFill="1" applyBorder="1" applyAlignment="1" applyProtection="1">
      <alignment horizontal="center" vertical="top"/>
    </xf>
    <xf numFmtId="0" fontId="23" fillId="0" borderId="0" xfId="0" applyFont="1" applyFill="1" applyBorder="1" applyAlignment="1" applyProtection="1">
      <alignment vertical="top" wrapText="1"/>
    </xf>
    <xf numFmtId="0" fontId="5" fillId="0" borderId="0" xfId="0" applyFont="1" applyFill="1" applyAlignment="1" applyProtection="1">
      <alignment vertical="top"/>
    </xf>
    <xf numFmtId="0" fontId="9" fillId="0" borderId="0" xfId="0" applyFont="1" applyAlignment="1" applyProtection="1">
      <alignment horizontal="center" vertical="top"/>
    </xf>
    <xf numFmtId="4" fontId="23" fillId="0" borderId="3" xfId="0" applyNumberFormat="1" applyFont="1" applyBorder="1" applyAlignment="1" applyProtection="1">
      <alignment horizontal="right" vertical="top"/>
    </xf>
    <xf numFmtId="0" fontId="23" fillId="0" borderId="0" xfId="0" applyFont="1" applyAlignment="1" applyProtection="1">
      <alignment horizontal="center" vertical="top"/>
    </xf>
    <xf numFmtId="0" fontId="23" fillId="0" borderId="0" xfId="0" applyFont="1" applyBorder="1" applyAlignment="1" applyProtection="1">
      <alignment horizontal="center" vertical="top"/>
    </xf>
    <xf numFmtId="0" fontId="6" fillId="0" borderId="0" xfId="0" applyFont="1" applyAlignment="1" applyProtection="1">
      <alignment horizontal="center" vertical="top"/>
    </xf>
    <xf numFmtId="0" fontId="23" fillId="0" borderId="0" xfId="0" applyFont="1" applyAlignment="1" applyProtection="1">
      <alignment horizontal="left" vertical="top"/>
    </xf>
    <xf numFmtId="0" fontId="23" fillId="0" borderId="0" xfId="0" applyFont="1" applyAlignment="1" applyProtection="1">
      <alignment horizontal="right" vertical="top" wrapText="1"/>
    </xf>
    <xf numFmtId="0" fontId="8" fillId="0" borderId="0" xfId="0" applyFont="1" applyAlignment="1" applyProtection="1">
      <alignment horizontal="center" vertical="top"/>
    </xf>
    <xf numFmtId="0" fontId="18" fillId="0" borderId="0" xfId="0" applyFont="1" applyFill="1" applyBorder="1" applyAlignment="1" applyProtection="1">
      <alignment horizontal="left" vertical="top" wrapText="1"/>
    </xf>
    <xf numFmtId="0" fontId="16" fillId="0" borderId="0" xfId="0" applyFont="1" applyAlignment="1" applyProtection="1">
      <alignment horizontal="left" vertical="top"/>
    </xf>
    <xf numFmtId="0" fontId="17" fillId="0" borderId="0" xfId="0" applyFont="1" applyFill="1" applyBorder="1" applyAlignment="1" applyProtection="1">
      <alignment horizontal="left" vertical="top" wrapText="1"/>
    </xf>
    <xf numFmtId="0" fontId="17" fillId="0" borderId="0" xfId="0" applyFont="1" applyAlignment="1" applyProtection="1">
      <alignment horizontal="left" vertical="top"/>
    </xf>
    <xf numFmtId="4" fontId="18" fillId="0" borderId="0" xfId="0" applyNumberFormat="1" applyFont="1" applyBorder="1" applyAlignment="1" applyProtection="1">
      <alignment horizontal="right" vertical="top"/>
    </xf>
    <xf numFmtId="4" fontId="18" fillId="0" borderId="0" xfId="0" applyNumberFormat="1" applyFont="1" applyBorder="1" applyAlignment="1" applyProtection="1">
      <alignment horizontal="center" vertical="top"/>
    </xf>
    <xf numFmtId="4" fontId="17" fillId="0" borderId="0" xfId="0" applyNumberFormat="1" applyFont="1" applyBorder="1" applyAlignment="1" applyProtection="1">
      <alignment horizontal="right" vertical="top"/>
    </xf>
    <xf numFmtId="4" fontId="17" fillId="0" borderId="0" xfId="0" applyNumberFormat="1" applyFont="1" applyProtection="1"/>
    <xf numFmtId="3" fontId="18" fillId="0" borderId="0" xfId="0" applyNumberFormat="1" applyFont="1" applyBorder="1" applyAlignment="1" applyProtection="1">
      <alignment vertical="top" wrapText="1"/>
    </xf>
    <xf numFmtId="0" fontId="18" fillId="2" borderId="3" xfId="0" applyNumberFormat="1" applyFont="1" applyFill="1" applyBorder="1" applyAlignment="1" applyProtection="1">
      <alignment horizontal="center" vertical="top"/>
      <protection locked="0"/>
    </xf>
    <xf numFmtId="0" fontId="18" fillId="0" borderId="3" xfId="0" applyNumberFormat="1" applyFont="1" applyBorder="1" applyAlignment="1" applyProtection="1">
      <alignment vertical="top" wrapText="1"/>
    </xf>
    <xf numFmtId="0" fontId="17" fillId="0" borderId="0" xfId="0" applyNumberFormat="1" applyFont="1" applyAlignment="1" applyProtection="1">
      <alignment vertical="top"/>
    </xf>
    <xf numFmtId="0" fontId="18" fillId="0" borderId="3" xfId="0" applyNumberFormat="1" applyFont="1" applyFill="1" applyBorder="1" applyAlignment="1" applyProtection="1">
      <alignment horizontal="center" vertical="top"/>
    </xf>
    <xf numFmtId="0" fontId="16" fillId="0" borderId="3" xfId="0" applyFont="1" applyFill="1" applyBorder="1" applyAlignment="1" applyProtection="1">
      <alignment vertical="top" wrapText="1"/>
    </xf>
    <xf numFmtId="4" fontId="16" fillId="0" borderId="0" xfId="0" applyNumberFormat="1" applyFont="1" applyAlignment="1" applyProtection="1">
      <alignment vertical="distributed" wrapText="1"/>
    </xf>
    <xf numFmtId="0" fontId="16" fillId="0" borderId="0" xfId="0" applyFont="1" applyFill="1" applyAlignment="1" applyProtection="1">
      <alignment horizontal="center" vertical="center"/>
    </xf>
    <xf numFmtId="0" fontId="16" fillId="0" borderId="3" xfId="0" applyFont="1" applyFill="1" applyBorder="1" applyAlignment="1" applyProtection="1">
      <alignment horizontal="center" vertical="center" wrapText="1"/>
    </xf>
    <xf numFmtId="0" fontId="21" fillId="0" borderId="0" xfId="0" applyFont="1" applyFill="1" applyAlignment="1" applyProtection="1">
      <alignment vertical="top" wrapText="1"/>
    </xf>
    <xf numFmtId="0" fontId="20" fillId="0" borderId="0" xfId="0" applyFont="1" applyFill="1" applyAlignment="1" applyProtection="1">
      <alignment vertical="top" wrapText="1"/>
    </xf>
    <xf numFmtId="3" fontId="17" fillId="4" borderId="3" xfId="0" applyNumberFormat="1" applyFont="1" applyFill="1" applyBorder="1" applyAlignment="1" applyProtection="1">
      <alignment vertical="top" wrapText="1"/>
    </xf>
    <xf numFmtId="0" fontId="18" fillId="0" borderId="0" xfId="0" applyNumberFormat="1" applyFont="1" applyAlignment="1" applyProtection="1">
      <alignment vertical="top"/>
    </xf>
    <xf numFmtId="4" fontId="18" fillId="0" borderId="0" xfId="0" applyNumberFormat="1" applyFont="1" applyAlignment="1" applyProtection="1">
      <alignment vertical="top"/>
    </xf>
    <xf numFmtId="4" fontId="16" fillId="0" borderId="0" xfId="5" applyNumberFormat="1" applyFont="1" applyAlignment="1" applyProtection="1">
      <alignment vertical="distributed"/>
    </xf>
    <xf numFmtId="4" fontId="17" fillId="0" borderId="0" xfId="5" applyNumberFormat="1" applyFont="1" applyProtection="1"/>
    <xf numFmtId="0" fontId="19" fillId="0" borderId="0" xfId="0" applyFont="1" applyFill="1" applyAlignment="1" applyProtection="1">
      <alignment horizontal="left" vertical="top" wrapText="1"/>
    </xf>
    <xf numFmtId="0" fontId="17" fillId="4" borderId="0" xfId="0" applyFont="1" applyFill="1" applyAlignment="1" applyProtection="1">
      <alignment vertical="top"/>
    </xf>
    <xf numFmtId="16" fontId="17" fillId="4" borderId="3" xfId="0" applyNumberFormat="1" applyFont="1" applyFill="1" applyBorder="1" applyAlignment="1" applyProtection="1">
      <alignment horizontal="right" vertical="top" wrapText="1"/>
    </xf>
    <xf numFmtId="4" fontId="18" fillId="0" borderId="3" xfId="0" applyNumberFormat="1" applyFont="1" applyFill="1" applyBorder="1" applyAlignment="1" applyProtection="1">
      <alignment vertical="top"/>
    </xf>
    <xf numFmtId="4" fontId="17" fillId="0" borderId="3" xfId="0" applyNumberFormat="1" applyFont="1" applyFill="1" applyBorder="1" applyAlignment="1" applyProtection="1">
      <alignment vertical="top"/>
      <protection locked="0"/>
    </xf>
    <xf numFmtId="4" fontId="18" fillId="4" borderId="3" xfId="0" applyNumberFormat="1" applyFont="1" applyFill="1" applyBorder="1" applyAlignment="1" applyProtection="1">
      <alignment vertical="top"/>
    </xf>
    <xf numFmtId="3" fontId="18" fillId="4" borderId="3" xfId="0" applyNumberFormat="1" applyFont="1" applyFill="1" applyBorder="1" applyAlignment="1" applyProtection="1">
      <alignment vertical="top" wrapText="1"/>
    </xf>
    <xf numFmtId="0" fontId="18" fillId="4" borderId="0" xfId="0" applyFont="1" applyFill="1" applyAlignment="1" applyProtection="1">
      <alignment vertical="top"/>
    </xf>
    <xf numFmtId="4" fontId="28" fillId="0" borderId="0" xfId="0" applyNumberFormat="1" applyFont="1" applyAlignment="1" applyProtection="1">
      <alignment vertical="top" wrapText="1"/>
    </xf>
    <xf numFmtId="0" fontId="0" fillId="0" borderId="0" xfId="0" applyAlignment="1">
      <alignment horizontal="left" vertical="top" wrapText="1"/>
    </xf>
    <xf numFmtId="0" fontId="14" fillId="0" borderId="0" xfId="0" applyFont="1" applyBorder="1" applyAlignment="1">
      <alignment horizontal="left" vertical="top" wrapText="1"/>
    </xf>
    <xf numFmtId="0" fontId="0" fillId="0" borderId="0" xfId="0" applyAlignment="1">
      <alignment vertical="top" wrapText="1"/>
    </xf>
    <xf numFmtId="0" fontId="14"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14"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14" fillId="0" borderId="4" xfId="0" applyFont="1" applyBorder="1" applyAlignment="1">
      <alignment vertical="top" wrapText="1"/>
    </xf>
    <xf numFmtId="0" fontId="18" fillId="0" borderId="3" xfId="1" applyFont="1" applyFill="1" applyBorder="1" applyAlignment="1" applyProtection="1">
      <alignment horizontal="left" vertical="top" wrapText="1"/>
    </xf>
    <xf numFmtId="4" fontId="18" fillId="0" borderId="0" xfId="1" applyNumberFormat="1" applyFont="1" applyFill="1" applyBorder="1" applyAlignment="1" applyProtection="1">
      <alignment horizontal="right" vertical="top"/>
    </xf>
    <xf numFmtId="0" fontId="17" fillId="4" borderId="3" xfId="1" applyFont="1" applyFill="1" applyBorder="1" applyAlignment="1" applyProtection="1">
      <alignment vertical="top" wrapText="1"/>
    </xf>
    <xf numFmtId="0" fontId="18" fillId="4" borderId="3" xfId="0" applyNumberFormat="1" applyFont="1" applyFill="1" applyBorder="1" applyAlignment="1" applyProtection="1">
      <alignment horizontal="center" vertical="top"/>
    </xf>
    <xf numFmtId="4" fontId="16" fillId="0" borderId="3" xfId="1" applyNumberFormat="1" applyFont="1" applyFill="1" applyBorder="1" applyAlignment="1" applyProtection="1">
      <alignment horizontal="right" vertical="top"/>
    </xf>
    <xf numFmtId="49" fontId="16" fillId="0" borderId="3" xfId="1" applyNumberFormat="1" applyFont="1" applyFill="1" applyBorder="1" applyAlignment="1" applyProtection="1">
      <alignment vertical="top"/>
    </xf>
    <xf numFmtId="4" fontId="23" fillId="0" borderId="3" xfId="1" applyNumberFormat="1" applyFont="1" applyFill="1" applyBorder="1" applyAlignment="1" applyProtection="1">
      <alignment horizontal="right" vertical="top"/>
    </xf>
    <xf numFmtId="0" fontId="29" fillId="4" borderId="0" xfId="1" applyFont="1" applyFill="1" applyAlignment="1" applyProtection="1">
      <alignment horizontal="left" vertical="top"/>
    </xf>
    <xf numFmtId="4" fontId="18" fillId="4" borderId="3" xfId="0" applyNumberFormat="1" applyFont="1" applyFill="1" applyBorder="1" applyAlignment="1" applyProtection="1">
      <alignment vertical="top"/>
      <protection locked="0"/>
    </xf>
    <xf numFmtId="4" fontId="17" fillId="2" borderId="3" xfId="6" applyNumberFormat="1" applyFont="1" applyFill="1" applyBorder="1" applyAlignment="1" applyProtection="1">
      <alignment horizontal="right" vertical="top"/>
      <protection locked="0"/>
    </xf>
    <xf numFmtId="0" fontId="32" fillId="0" borderId="15" xfId="0" applyFont="1" applyBorder="1" applyAlignment="1" applyProtection="1">
      <alignment horizontal="center" vertical="center"/>
      <protection locked="0"/>
    </xf>
    <xf numFmtId="0" fontId="32" fillId="0" borderId="15" xfId="0" applyFont="1" applyBorder="1" applyAlignment="1" applyProtection="1">
      <alignment horizontal="center" vertical="center" wrapText="1"/>
      <protection locked="0"/>
    </xf>
    <xf numFmtId="0" fontId="33" fillId="0" borderId="0" xfId="0" applyFont="1" applyFill="1" applyAlignment="1" applyProtection="1">
      <alignment horizontal="left" vertical="center"/>
    </xf>
    <xf numFmtId="3" fontId="34" fillId="0" borderId="0" xfId="0" applyNumberFormat="1" applyFont="1" applyFill="1" applyBorder="1" applyAlignment="1" applyProtection="1">
      <alignment horizontal="right"/>
    </xf>
    <xf numFmtId="0" fontId="34" fillId="0" borderId="0" xfId="0" applyFont="1" applyFill="1" applyProtection="1"/>
    <xf numFmtId="0" fontId="35" fillId="0" borderId="0" xfId="0" applyFont="1" applyFill="1" applyBorder="1" applyAlignment="1" applyProtection="1">
      <alignment horizontal="left" vertical="center"/>
    </xf>
    <xf numFmtId="0" fontId="34" fillId="0" borderId="0" xfId="0" applyFont="1" applyFill="1" applyBorder="1" applyProtection="1"/>
    <xf numFmtId="0" fontId="36" fillId="0" borderId="3" xfId="0" applyFont="1" applyBorder="1" applyProtection="1"/>
    <xf numFmtId="0" fontId="37" fillId="2" borderId="3" xfId="0" applyNumberFormat="1" applyFont="1" applyFill="1" applyBorder="1" applyAlignment="1" applyProtection="1">
      <alignment horizontal="right" vertical="center"/>
      <protection locked="0"/>
    </xf>
    <xf numFmtId="0" fontId="38" fillId="0" borderId="0" xfId="0" applyFont="1" applyProtection="1"/>
    <xf numFmtId="0" fontId="40" fillId="0" borderId="0" xfId="0" applyFont="1" applyProtection="1"/>
    <xf numFmtId="3" fontId="38" fillId="0" borderId="3" xfId="0" applyNumberFormat="1" applyFont="1" applyBorder="1" applyAlignment="1" applyProtection="1">
      <alignment vertical="distributed"/>
    </xf>
    <xf numFmtId="3" fontId="38" fillId="2" borderId="3" xfId="0" applyNumberFormat="1" applyFont="1" applyFill="1" applyBorder="1" applyAlignment="1" applyProtection="1">
      <alignment horizontal="right"/>
      <protection locked="0"/>
    </xf>
    <xf numFmtId="3" fontId="40" fillId="0" borderId="3" xfId="0" applyNumberFormat="1" applyFont="1" applyBorder="1" applyAlignment="1" applyProtection="1">
      <alignment vertical="distributed"/>
    </xf>
    <xf numFmtId="3" fontId="40" fillId="0" borderId="3" xfId="0" applyNumberFormat="1" applyFont="1" applyFill="1" applyBorder="1" applyAlignment="1" applyProtection="1">
      <alignment horizontal="right"/>
    </xf>
    <xf numFmtId="3" fontId="38" fillId="0" borderId="3" xfId="0" applyNumberFormat="1" applyFont="1" applyFill="1" applyBorder="1" applyAlignment="1" applyProtection="1">
      <alignment horizontal="right"/>
    </xf>
    <xf numFmtId="0" fontId="38" fillId="0" borderId="3" xfId="0" applyFont="1" applyFill="1" applyBorder="1" applyAlignment="1" applyProtection="1">
      <alignment vertical="distributed" wrapText="1"/>
    </xf>
    <xf numFmtId="0" fontId="40" fillId="0" borderId="0" xfId="0" applyFont="1" applyBorder="1" applyProtection="1"/>
    <xf numFmtId="0" fontId="39" fillId="0" borderId="3" xfId="0" applyFont="1" applyFill="1" applyBorder="1" applyAlignment="1" applyProtection="1">
      <alignment vertical="distributed" wrapText="1"/>
    </xf>
    <xf numFmtId="0" fontId="38" fillId="0" borderId="0" xfId="0" applyFont="1" applyBorder="1" applyProtection="1"/>
    <xf numFmtId="0" fontId="41" fillId="0" borderId="3" xfId="0" applyFont="1" applyFill="1" applyBorder="1" applyAlignment="1" applyProtection="1">
      <alignment vertical="distributed" wrapText="1"/>
    </xf>
    <xf numFmtId="0" fontId="40" fillId="0" borderId="3" xfId="0" applyFont="1" applyFill="1" applyBorder="1" applyAlignment="1" applyProtection="1">
      <alignment vertical="distributed" wrapText="1"/>
    </xf>
    <xf numFmtId="0" fontId="39" fillId="0" borderId="3" xfId="0" applyFont="1" applyFill="1" applyBorder="1" applyAlignment="1" applyProtection="1">
      <alignment horizontal="left" vertical="distributed" wrapText="1"/>
    </xf>
    <xf numFmtId="3" fontId="40" fillId="0" borderId="3" xfId="0" applyNumberFormat="1" applyFont="1" applyFill="1" applyBorder="1" applyAlignment="1" applyProtection="1"/>
    <xf numFmtId="3" fontId="40" fillId="0" borderId="21" xfId="0" applyNumberFormat="1" applyFont="1" applyBorder="1" applyAlignment="1" applyProtection="1">
      <alignment vertical="distributed"/>
    </xf>
    <xf numFmtId="3" fontId="40" fillId="0" borderId="21" xfId="0" applyNumberFormat="1" applyFont="1" applyFill="1" applyBorder="1" applyAlignment="1" applyProtection="1">
      <alignment horizontal="right"/>
    </xf>
    <xf numFmtId="0" fontId="43" fillId="0" borderId="22" xfId="0" applyFont="1" applyBorder="1" applyProtection="1"/>
    <xf numFmtId="3" fontId="43" fillId="0" borderId="22" xfId="0" applyNumberFormat="1" applyFont="1" applyBorder="1" applyAlignment="1" applyProtection="1">
      <alignment horizontal="center"/>
    </xf>
    <xf numFmtId="0" fontId="43" fillId="0" borderId="0" xfId="0" applyFont="1" applyFill="1" applyProtection="1"/>
    <xf numFmtId="3" fontId="44" fillId="0" borderId="0" xfId="0" applyNumberFormat="1" applyFont="1" applyBorder="1" applyProtection="1"/>
    <xf numFmtId="3" fontId="38" fillId="0" borderId="0" xfId="0" applyNumberFormat="1" applyFont="1" applyFill="1" applyBorder="1" applyAlignment="1" applyProtection="1">
      <alignment horizontal="right"/>
    </xf>
    <xf numFmtId="4" fontId="45" fillId="0" borderId="0" xfId="0" applyNumberFormat="1" applyFont="1" applyFill="1" applyProtection="1"/>
    <xf numFmtId="0" fontId="45" fillId="0" borderId="0" xfId="0" applyFont="1" applyFill="1" applyProtection="1"/>
    <xf numFmtId="0" fontId="34" fillId="0" borderId="0" xfId="0" applyFont="1" applyFill="1" applyBorder="1" applyAlignment="1" applyProtection="1">
      <alignment horizontal="left" vertical="distributed"/>
    </xf>
    <xf numFmtId="4" fontId="34" fillId="0" borderId="0" xfId="0" applyNumberFormat="1" applyFont="1" applyFill="1" applyProtection="1"/>
    <xf numFmtId="0" fontId="34" fillId="0" borderId="0" xfId="0" applyFont="1" applyFill="1" applyBorder="1" applyAlignment="1" applyProtection="1">
      <alignment vertical="distributed"/>
    </xf>
    <xf numFmtId="0" fontId="40" fillId="0" borderId="3" xfId="0" applyFont="1" applyBorder="1" applyAlignment="1" applyProtection="1">
      <alignment vertical="distributed"/>
    </xf>
    <xf numFmtId="3" fontId="37" fillId="2" borderId="3" xfId="0" applyNumberFormat="1" applyFont="1" applyFill="1" applyBorder="1" applyAlignment="1" applyProtection="1">
      <alignment horizontal="right"/>
    </xf>
    <xf numFmtId="4" fontId="40" fillId="0" borderId="0" xfId="0" applyNumberFormat="1" applyFont="1" applyProtection="1"/>
    <xf numFmtId="4" fontId="38" fillId="0" borderId="0" xfId="0" applyNumberFormat="1" applyFont="1" applyProtection="1"/>
    <xf numFmtId="3" fontId="38" fillId="2" borderId="3" xfId="0" applyNumberFormat="1" applyFont="1" applyFill="1" applyBorder="1" applyProtection="1">
      <protection locked="0"/>
    </xf>
    <xf numFmtId="0" fontId="41" fillId="0" borderId="3" xfId="0" applyFont="1" applyFill="1" applyBorder="1" applyAlignment="1" applyProtection="1">
      <alignment horizontal="left" vertical="distributed" wrapText="1"/>
    </xf>
    <xf numFmtId="0" fontId="38" fillId="0" borderId="3" xfId="0" applyFont="1" applyBorder="1" applyAlignment="1" applyProtection="1">
      <alignment vertical="distributed"/>
    </xf>
    <xf numFmtId="3" fontId="40" fillId="2" borderId="3" xfId="0" applyNumberFormat="1" applyFont="1" applyFill="1" applyBorder="1" applyProtection="1">
      <protection locked="0"/>
    </xf>
    <xf numFmtId="0" fontId="40" fillId="0" borderId="0" xfId="0" applyFont="1" applyFill="1" applyAlignment="1" applyProtection="1">
      <alignment horizontal="left" vertical="top"/>
    </xf>
    <xf numFmtId="0" fontId="38" fillId="0" borderId="0" xfId="0" applyFont="1" applyAlignment="1">
      <alignment horizontal="left" vertical="top"/>
    </xf>
    <xf numFmtId="0" fontId="38" fillId="0" borderId="0" xfId="0" applyFont="1" applyAlignment="1" applyProtection="1">
      <alignment vertical="top"/>
    </xf>
    <xf numFmtId="0" fontId="40" fillId="0" borderId="0" xfId="0" applyFont="1" applyAlignment="1">
      <alignment horizontal="left" vertical="top" wrapText="1"/>
    </xf>
    <xf numFmtId="0" fontId="38" fillId="0" borderId="0" xfId="0" applyFont="1" applyAlignment="1">
      <alignment vertical="top" wrapText="1"/>
    </xf>
    <xf numFmtId="0" fontId="38" fillId="0" borderId="0" xfId="0" applyFont="1" applyAlignment="1">
      <alignment horizontal="justify" vertical="center"/>
    </xf>
    <xf numFmtId="0" fontId="38" fillId="0" borderId="0" xfId="0" applyFont="1"/>
    <xf numFmtId="0" fontId="38" fillId="0" borderId="14" xfId="0" applyFont="1" applyBorder="1" applyAlignment="1">
      <alignment vertical="center"/>
    </xf>
    <xf numFmtId="0" fontId="38" fillId="0" borderId="15" xfId="0" applyFont="1" applyBorder="1" applyAlignment="1">
      <alignment vertical="center" wrapText="1"/>
    </xf>
    <xf numFmtId="0" fontId="38" fillId="0" borderId="15" xfId="0" applyFont="1" applyBorder="1" applyAlignment="1">
      <alignment vertical="center"/>
    </xf>
    <xf numFmtId="4" fontId="38" fillId="0" borderId="15" xfId="0" applyNumberFormat="1" applyFont="1" applyBorder="1" applyAlignment="1">
      <alignment vertical="center"/>
    </xf>
    <xf numFmtId="0" fontId="38" fillId="0" borderId="16" xfId="0" applyFont="1" applyBorder="1" applyAlignment="1">
      <alignment horizontal="center" vertical="center"/>
    </xf>
    <xf numFmtId="0" fontId="38" fillId="0" borderId="17" xfId="0" applyFont="1" applyBorder="1" applyAlignment="1">
      <alignment vertical="center"/>
    </xf>
    <xf numFmtId="0" fontId="38" fillId="0" borderId="15" xfId="0" applyFont="1" applyBorder="1" applyAlignment="1">
      <alignment horizontal="left" vertical="center" indent="3"/>
    </xf>
    <xf numFmtId="4" fontId="40" fillId="0" borderId="15" xfId="0" applyNumberFormat="1" applyFont="1" applyBorder="1" applyAlignment="1">
      <alignment vertical="center"/>
    </xf>
    <xf numFmtId="4" fontId="38" fillId="5" borderId="15" xfId="0" applyNumberFormat="1" applyFont="1" applyFill="1" applyBorder="1" applyAlignment="1" applyProtection="1">
      <alignment vertical="center"/>
      <protection locked="0"/>
    </xf>
    <xf numFmtId="4" fontId="40" fillId="5" borderId="15" xfId="0" applyNumberFormat="1" applyFont="1" applyFill="1" applyBorder="1" applyAlignment="1" applyProtection="1">
      <alignment vertical="center"/>
      <protection locked="0"/>
    </xf>
    <xf numFmtId="0" fontId="40" fillId="0" borderId="15" xfId="0" applyFont="1" applyBorder="1" applyAlignment="1">
      <alignment vertical="top" wrapText="1"/>
    </xf>
    <xf numFmtId="0" fontId="44" fillId="0" borderId="0" xfId="0" applyFont="1" applyBorder="1" applyProtection="1"/>
    <xf numFmtId="0" fontId="2" fillId="0" borderId="0" xfId="1" applyFont="1" applyFill="1" applyAlignment="1" applyProtection="1">
      <alignment vertical="top"/>
    </xf>
    <xf numFmtId="49" fontId="17" fillId="0" borderId="0" xfId="1" applyNumberFormat="1" applyFont="1" applyFill="1" applyBorder="1" applyAlignment="1" applyProtection="1">
      <alignment vertical="top"/>
    </xf>
    <xf numFmtId="0" fontId="18" fillId="0" borderId="0" xfId="1" applyFont="1" applyFill="1" applyBorder="1" applyAlignment="1" applyProtection="1">
      <alignment horizontal="right" vertical="top" wrapText="1"/>
    </xf>
    <xf numFmtId="49" fontId="17" fillId="3" borderId="0" xfId="1" applyNumberFormat="1" applyFont="1" applyFill="1" applyBorder="1" applyAlignment="1" applyProtection="1">
      <alignment vertical="top"/>
    </xf>
    <xf numFmtId="0" fontId="18" fillId="3" borderId="0" xfId="1" applyFont="1" applyFill="1" applyBorder="1" applyAlignment="1" applyProtection="1">
      <alignment horizontal="right" vertical="top" wrapText="1"/>
    </xf>
    <xf numFmtId="4" fontId="18" fillId="3" borderId="0" xfId="1" applyNumberFormat="1" applyFont="1" applyFill="1" applyBorder="1" applyAlignment="1" applyProtection="1">
      <alignment horizontal="right" vertical="top"/>
    </xf>
    <xf numFmtId="0" fontId="16" fillId="0" borderId="3" xfId="0" applyFont="1" applyFill="1" applyBorder="1" applyAlignment="1" applyProtection="1">
      <alignment horizontal="center" vertical="center" wrapText="1"/>
    </xf>
    <xf numFmtId="3" fontId="16" fillId="0" borderId="4" xfId="0" applyNumberFormat="1" applyFont="1" applyFill="1" applyBorder="1" applyAlignment="1" applyProtection="1">
      <alignment horizontal="center" vertical="center"/>
    </xf>
    <xf numFmtId="3" fontId="16" fillId="0" borderId="2" xfId="0" applyNumberFormat="1" applyFont="1" applyFill="1" applyBorder="1" applyAlignment="1" applyProtection="1">
      <alignment horizontal="center" vertical="center"/>
    </xf>
    <xf numFmtId="0" fontId="16" fillId="0" borderId="4" xfId="0" applyFont="1" applyFill="1" applyBorder="1" applyAlignment="1" applyProtection="1">
      <alignment horizontal="center" vertical="center" wrapText="1"/>
    </xf>
    <xf numFmtId="0" fontId="16" fillId="0" borderId="2" xfId="0" applyFont="1" applyFill="1" applyBorder="1" applyAlignment="1" applyProtection="1">
      <alignment horizontal="center" vertical="center" wrapText="1"/>
    </xf>
    <xf numFmtId="0" fontId="16" fillId="0" borderId="5" xfId="0" applyFont="1" applyFill="1" applyBorder="1" applyAlignment="1" applyProtection="1">
      <alignment horizontal="center" vertical="center" wrapText="1"/>
    </xf>
    <xf numFmtId="0" fontId="16" fillId="0" borderId="3" xfId="0" applyFont="1" applyFill="1" applyBorder="1" applyAlignment="1" applyProtection="1">
      <alignment horizontal="left" vertical="top" wrapText="1"/>
    </xf>
    <xf numFmtId="3" fontId="16" fillId="0" borderId="4" xfId="0" applyNumberFormat="1" applyFont="1" applyFill="1" applyBorder="1" applyAlignment="1" applyProtection="1">
      <alignment horizontal="center" vertical="top"/>
    </xf>
    <xf numFmtId="3" fontId="16" fillId="0" borderId="2" xfId="0" applyNumberFormat="1" applyFont="1" applyFill="1" applyBorder="1" applyAlignment="1" applyProtection="1">
      <alignment horizontal="center" vertical="top"/>
    </xf>
    <xf numFmtId="0" fontId="16" fillId="0" borderId="4" xfId="0" applyFont="1" applyFill="1" applyBorder="1" applyAlignment="1" applyProtection="1">
      <alignment horizontal="center" vertical="top" wrapText="1"/>
    </xf>
    <xf numFmtId="0" fontId="16" fillId="0" borderId="2" xfId="0" applyFont="1" applyFill="1" applyBorder="1" applyAlignment="1" applyProtection="1">
      <alignment horizontal="center" vertical="top" wrapText="1"/>
    </xf>
    <xf numFmtId="0" fontId="16" fillId="0" borderId="5" xfId="0" applyFont="1" applyFill="1" applyBorder="1" applyAlignment="1" applyProtection="1">
      <alignment horizontal="center" vertical="top" wrapText="1"/>
    </xf>
    <xf numFmtId="4" fontId="14" fillId="0" borderId="0" xfId="0" applyNumberFormat="1" applyFont="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14" fillId="0" borderId="2" xfId="0" applyFont="1" applyBorder="1" applyAlignment="1">
      <alignment horizontal="left" vertical="top" wrapText="1"/>
    </xf>
    <xf numFmtId="4" fontId="0" fillId="0" borderId="0" xfId="0" applyNumberFormat="1" applyBorder="1" applyAlignment="1">
      <alignment horizontal="left" vertical="top" wrapText="1"/>
    </xf>
    <xf numFmtId="0" fontId="0" fillId="0" borderId="0" xfId="0" applyAlignment="1">
      <alignment horizontal="left" vertical="top" wrapText="1"/>
    </xf>
    <xf numFmtId="0" fontId="24" fillId="0" borderId="0" xfId="0" applyFont="1" applyFill="1" applyAlignment="1" applyProtection="1">
      <alignment horizontal="center" vertical="top" wrapText="1"/>
    </xf>
    <xf numFmtId="4" fontId="14" fillId="0" borderId="8" xfId="0" applyNumberFormat="1" applyFont="1" applyBorder="1" applyAlignment="1">
      <alignment horizontal="left" vertical="top" wrapText="1"/>
    </xf>
    <xf numFmtId="0" fontId="0" fillId="0" borderId="11" xfId="0" applyFont="1" applyFill="1" applyBorder="1" applyAlignment="1">
      <alignment horizontal="left" vertical="top" wrapText="1"/>
    </xf>
    <xf numFmtId="0" fontId="0" fillId="0" borderId="12" xfId="0" applyFont="1" applyFill="1" applyBorder="1" applyAlignment="1">
      <alignment horizontal="left" vertical="top" wrapText="1"/>
    </xf>
    <xf numFmtId="0" fontId="14" fillId="2" borderId="0" xfId="0" applyFont="1" applyFill="1" applyBorder="1" applyAlignment="1">
      <alignment horizontal="left" vertical="top" wrapText="1"/>
    </xf>
    <xf numFmtId="0" fontId="14" fillId="2" borderId="8" xfId="0" applyFont="1" applyFill="1" applyBorder="1" applyAlignment="1">
      <alignment horizontal="left" vertical="top" wrapText="1"/>
    </xf>
    <xf numFmtId="0" fontId="14" fillId="0" borderId="5" xfId="0" applyFont="1"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14" fillId="0" borderId="0" xfId="0" applyFont="1" applyAlignment="1">
      <alignment horizontal="left" vertical="top" wrapText="1"/>
    </xf>
    <xf numFmtId="4" fontId="14" fillId="0" borderId="0" xfId="0" applyNumberFormat="1" applyFont="1" applyFill="1" applyBorder="1" applyAlignment="1">
      <alignment horizontal="left" vertical="top"/>
    </xf>
    <xf numFmtId="0" fontId="38" fillId="0" borderId="20" xfId="0" applyFont="1" applyBorder="1" applyAlignment="1">
      <alignment vertical="top" wrapText="1"/>
    </xf>
    <xf numFmtId="0" fontId="38" fillId="0" borderId="0" xfId="0" applyFont="1" applyAlignment="1">
      <alignment vertical="top" wrapText="1"/>
    </xf>
    <xf numFmtId="4" fontId="40" fillId="0" borderId="18" xfId="0" applyNumberFormat="1" applyFont="1" applyBorder="1" applyAlignment="1">
      <alignment vertical="center"/>
    </xf>
    <xf numFmtId="4" fontId="40" fillId="0" borderId="16" xfId="0" applyNumberFormat="1" applyFont="1" applyBorder="1" applyAlignment="1">
      <alignment vertical="center"/>
    </xf>
    <xf numFmtId="0" fontId="38" fillId="0" borderId="18" xfId="0" applyFont="1" applyBorder="1" applyAlignment="1">
      <alignment horizontal="center" vertical="center"/>
    </xf>
    <xf numFmtId="0" fontId="38" fillId="0" borderId="19" xfId="0" applyFont="1" applyBorder="1" applyAlignment="1">
      <alignment horizontal="center" vertical="center"/>
    </xf>
    <xf numFmtId="0" fontId="38" fillId="0" borderId="16" xfId="0" applyFont="1" applyBorder="1" applyAlignment="1">
      <alignment horizontal="center" vertical="center"/>
    </xf>
    <xf numFmtId="0" fontId="34" fillId="0" borderId="0" xfId="0" applyFont="1" applyFill="1" applyBorder="1" applyAlignment="1" applyProtection="1">
      <alignment horizontal="left" vertical="distributed"/>
    </xf>
    <xf numFmtId="0" fontId="39" fillId="0" borderId="4" xfId="0" applyFont="1" applyFill="1" applyBorder="1" applyAlignment="1" applyProtection="1">
      <alignment horizontal="left" vertical="distributed" wrapText="1"/>
    </xf>
    <xf numFmtId="0" fontId="39" fillId="0" borderId="2" xfId="0" applyFont="1" applyFill="1" applyBorder="1" applyAlignment="1" applyProtection="1">
      <alignment horizontal="left" vertical="distributed" wrapText="1"/>
    </xf>
    <xf numFmtId="0" fontId="39" fillId="0" borderId="5" xfId="0" applyFont="1" applyFill="1" applyBorder="1" applyAlignment="1" applyProtection="1">
      <alignment horizontal="left" vertical="distributed" wrapText="1"/>
    </xf>
    <xf numFmtId="0" fontId="38" fillId="0" borderId="0" xfId="0" applyFont="1" applyAlignment="1">
      <alignment horizontal="left" vertical="top" wrapText="1"/>
    </xf>
    <xf numFmtId="0" fontId="40" fillId="0" borderId="2" xfId="0" applyFont="1" applyBorder="1" applyAlignment="1">
      <alignment horizontal="left" vertical="top" wrapText="1"/>
    </xf>
    <xf numFmtId="0" fontId="40" fillId="0" borderId="11" xfId="0" applyFont="1" applyBorder="1" applyAlignment="1">
      <alignment horizontal="left" vertical="top" wrapText="1"/>
    </xf>
    <xf numFmtId="0" fontId="40" fillId="0" borderId="0" xfId="0" applyFont="1" applyAlignment="1">
      <alignment vertical="top" wrapText="1"/>
    </xf>
    <xf numFmtId="0" fontId="34" fillId="0" borderId="0" xfId="0" applyFont="1" applyFill="1" applyBorder="1" applyAlignment="1" applyProtection="1">
      <alignment horizontal="left"/>
    </xf>
    <xf numFmtId="0" fontId="35" fillId="0" borderId="0" xfId="0" applyFont="1" applyFill="1" applyBorder="1" applyAlignment="1" applyProtection="1">
      <alignment horizontal="left" vertical="center" wrapText="1"/>
    </xf>
    <xf numFmtId="0" fontId="40" fillId="0" borderId="4" xfId="0" applyFont="1" applyBorder="1" applyAlignment="1" applyProtection="1">
      <alignment horizontal="left" vertical="distributed"/>
    </xf>
    <xf numFmtId="0" fontId="40" fillId="0" borderId="2" xfId="0" applyFont="1" applyBorder="1" applyAlignment="1" applyProtection="1">
      <alignment horizontal="left" vertical="distributed"/>
    </xf>
    <xf numFmtId="0" fontId="40" fillId="0" borderId="5" xfId="0" applyFont="1" applyBorder="1" applyAlignment="1" applyProtection="1">
      <alignment horizontal="left" vertical="distributed"/>
    </xf>
    <xf numFmtId="3" fontId="40" fillId="0" borderId="4" xfId="0" applyNumberFormat="1" applyFont="1" applyBorder="1" applyAlignment="1" applyProtection="1">
      <alignment horizontal="left" vertical="distributed"/>
    </xf>
    <xf numFmtId="3" fontId="40" fillId="0" borderId="2" xfId="0" applyNumberFormat="1" applyFont="1" applyBorder="1" applyAlignment="1" applyProtection="1">
      <alignment horizontal="left" vertical="distributed"/>
    </xf>
    <xf numFmtId="3" fontId="40" fillId="0" borderId="5" xfId="0" applyNumberFormat="1" applyFont="1" applyBorder="1" applyAlignment="1" applyProtection="1">
      <alignment horizontal="left" vertical="distributed"/>
    </xf>
    <xf numFmtId="0" fontId="45" fillId="0" borderId="0" xfId="0" applyFont="1" applyFill="1" applyAlignment="1" applyProtection="1">
      <alignment horizontal="left" vertical="center"/>
    </xf>
    <xf numFmtId="0" fontId="34" fillId="0" borderId="0" xfId="0" applyFont="1" applyFill="1" applyBorder="1" applyAlignment="1" applyProtection="1">
      <alignment horizontal="left" vertical="top" wrapText="1"/>
    </xf>
    <xf numFmtId="4" fontId="18" fillId="0" borderId="10" xfId="1" applyNumberFormat="1" applyFont="1" applyFill="1" applyBorder="1" applyAlignment="1" applyProtection="1">
      <alignment horizontal="center" vertical="center"/>
    </xf>
    <xf numFmtId="4" fontId="18" fillId="0" borderId="7" xfId="1" applyNumberFormat="1" applyFont="1" applyFill="1" applyBorder="1" applyAlignment="1" applyProtection="1">
      <alignment horizontal="center" vertical="center"/>
    </xf>
    <xf numFmtId="0" fontId="18" fillId="0" borderId="10" xfId="1" applyFont="1" applyFill="1" applyBorder="1" applyAlignment="1" applyProtection="1">
      <alignment horizontal="center" vertical="center" wrapText="1"/>
    </xf>
    <xf numFmtId="0" fontId="18" fillId="0" borderId="7" xfId="1" applyFont="1" applyFill="1" applyBorder="1" applyAlignment="1" applyProtection="1">
      <alignment horizontal="center" vertical="center" wrapText="1"/>
    </xf>
    <xf numFmtId="0" fontId="18" fillId="0" borderId="3" xfId="1" applyFont="1" applyFill="1" applyBorder="1" applyAlignment="1" applyProtection="1">
      <alignment horizontal="left" vertical="top"/>
    </xf>
    <xf numFmtId="0" fontId="17" fillId="0" borderId="3" xfId="1" applyFont="1" applyFill="1" applyBorder="1" applyAlignment="1" applyProtection="1">
      <alignment horizontal="left" vertical="top"/>
    </xf>
    <xf numFmtId="49" fontId="18" fillId="0" borderId="10" xfId="1" applyNumberFormat="1" applyFont="1" applyFill="1" applyBorder="1" applyAlignment="1" applyProtection="1">
      <alignment vertical="center"/>
    </xf>
    <xf numFmtId="49" fontId="18" fillId="0" borderId="7" xfId="1" applyNumberFormat="1" applyFont="1" applyFill="1" applyBorder="1" applyAlignment="1" applyProtection="1">
      <alignment vertical="center"/>
    </xf>
    <xf numFmtId="0" fontId="23" fillId="0" borderId="0" xfId="1" applyFont="1" applyFill="1" applyAlignment="1" applyProtection="1">
      <alignment horizontal="left" vertical="top"/>
    </xf>
    <xf numFmtId="4" fontId="18" fillId="0" borderId="3" xfId="1" applyNumberFormat="1" applyFont="1" applyFill="1" applyBorder="1" applyAlignment="1" applyProtection="1">
      <alignment horizontal="center" vertical="center"/>
    </xf>
    <xf numFmtId="0" fontId="16" fillId="0" borderId="0" xfId="0" applyFont="1" applyFill="1" applyAlignment="1" applyProtection="1">
      <alignment horizontal="left" vertical="top" wrapText="1"/>
    </xf>
    <xf numFmtId="0" fontId="16" fillId="0" borderId="0" xfId="0" applyFont="1" applyFill="1" applyAlignment="1" applyProtection="1">
      <alignment horizontal="left" vertical="top"/>
    </xf>
    <xf numFmtId="4" fontId="18" fillId="0" borderId="10" xfId="0" applyNumberFormat="1" applyFont="1" applyFill="1" applyBorder="1" applyAlignment="1" applyProtection="1">
      <alignment horizontal="left" vertical="center" wrapText="1"/>
    </xf>
    <xf numFmtId="4" fontId="18" fillId="0" borderId="7" xfId="0" applyNumberFormat="1" applyFont="1" applyFill="1" applyBorder="1" applyAlignment="1" applyProtection="1">
      <alignment horizontal="left" vertical="center" wrapText="1"/>
    </xf>
    <xf numFmtId="4" fontId="18" fillId="0" borderId="3" xfId="0" applyNumberFormat="1" applyFont="1" applyFill="1" applyBorder="1" applyAlignment="1" applyProtection="1">
      <alignment horizontal="right" vertical="center" wrapText="1"/>
    </xf>
    <xf numFmtId="4" fontId="18" fillId="0" borderId="3" xfId="0" applyNumberFormat="1" applyFont="1" applyFill="1" applyBorder="1" applyAlignment="1" applyProtection="1">
      <alignment horizontal="center" vertical="center" wrapText="1"/>
    </xf>
    <xf numFmtId="3" fontId="18" fillId="0" borderId="4" xfId="0" applyNumberFormat="1" applyFont="1" applyFill="1" applyBorder="1" applyAlignment="1" applyProtection="1">
      <alignment horizontal="left" vertical="top"/>
    </xf>
    <xf numFmtId="3" fontId="18" fillId="0" borderId="2" xfId="0" applyNumberFormat="1" applyFont="1" applyFill="1" applyBorder="1" applyAlignment="1" applyProtection="1">
      <alignment horizontal="left" vertical="top"/>
    </xf>
    <xf numFmtId="0" fontId="18" fillId="0" borderId="0" xfId="0" applyFont="1" applyFill="1" applyAlignment="1" applyProtection="1">
      <alignment horizontal="left" vertical="top"/>
    </xf>
    <xf numFmtId="4" fontId="18" fillId="0" borderId="4" xfId="0" applyNumberFormat="1" applyFont="1" applyFill="1" applyBorder="1" applyAlignment="1" applyProtection="1">
      <alignment horizontal="center" vertical="center" wrapText="1"/>
    </xf>
    <xf numFmtId="4" fontId="18" fillId="0" borderId="2" xfId="0" applyNumberFormat="1" applyFont="1" applyFill="1" applyBorder="1" applyAlignment="1" applyProtection="1">
      <alignment horizontal="center" vertical="center" wrapText="1"/>
    </xf>
    <xf numFmtId="4" fontId="18" fillId="0" borderId="10" xfId="0" applyNumberFormat="1" applyFont="1" applyFill="1" applyBorder="1" applyAlignment="1" applyProtection="1">
      <alignment horizontal="center" vertical="center" wrapText="1"/>
    </xf>
    <xf numFmtId="4" fontId="18" fillId="0" borderId="7" xfId="0" applyNumberFormat="1" applyFont="1" applyFill="1" applyBorder="1" applyAlignment="1" applyProtection="1">
      <alignment horizontal="center" vertical="center" wrapText="1"/>
    </xf>
    <xf numFmtId="0" fontId="23" fillId="0" borderId="3" xfId="0" applyFont="1" applyFill="1" applyBorder="1" applyAlignment="1" applyProtection="1">
      <alignment horizontal="left" vertical="center" wrapText="1"/>
    </xf>
    <xf numFmtId="4" fontId="18" fillId="0" borderId="3" xfId="0" applyNumberFormat="1" applyFont="1" applyFill="1" applyBorder="1" applyAlignment="1" applyProtection="1">
      <alignment horizontal="center" vertical="center"/>
    </xf>
    <xf numFmtId="0" fontId="23" fillId="0" borderId="3" xfId="0" applyFont="1" applyBorder="1" applyAlignment="1" applyProtection="1">
      <alignment horizontal="left" vertical="top" wrapText="1"/>
    </xf>
    <xf numFmtId="0" fontId="16" fillId="0" borderId="3" xfId="0" applyFont="1" applyBorder="1" applyAlignment="1" applyProtection="1">
      <alignment horizontal="left" vertical="top" wrapText="1"/>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4">
    <dxf>
      <fill>
        <patternFill>
          <bgColor rgb="FF00B05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17"/>
  <sheetViews>
    <sheetView topLeftCell="A49" workbookViewId="0">
      <selection activeCell="I100" sqref="I100"/>
    </sheetView>
  </sheetViews>
  <sheetFormatPr defaultColWidth="9.140625" defaultRowHeight="12.75" x14ac:dyDescent="0.2"/>
  <cols>
    <col min="1" max="1" width="27.7109375" style="19" customWidth="1"/>
    <col min="2" max="4" width="12.28515625" style="20" bestFit="1" customWidth="1"/>
    <col min="5" max="14" width="12.28515625" style="7" bestFit="1" customWidth="1"/>
    <col min="15" max="16384" width="9.140625" style="7"/>
  </cols>
  <sheetData>
    <row r="1" spans="1:14" s="3" customFormat="1" ht="15" x14ac:dyDescent="0.2">
      <c r="A1" s="119" t="s">
        <v>144</v>
      </c>
      <c r="B1" s="2"/>
      <c r="C1" s="2"/>
      <c r="D1" s="2"/>
    </row>
    <row r="2" spans="1:14" s="3" customFormat="1" x14ac:dyDescent="0.2">
      <c r="A2" s="120"/>
      <c r="B2" s="2"/>
      <c r="C2" s="2"/>
      <c r="D2" s="2"/>
    </row>
    <row r="3" spans="1:14" s="117" customFormat="1" ht="52.5" customHeight="1" x14ac:dyDescent="0.2">
      <c r="A3" s="224" t="s">
        <v>211</v>
      </c>
      <c r="B3" s="224"/>
      <c r="C3" s="224"/>
      <c r="D3" s="224"/>
      <c r="E3" s="227" t="s">
        <v>182</v>
      </c>
      <c r="F3" s="228"/>
      <c r="G3" s="228"/>
      <c r="H3" s="228"/>
      <c r="I3" s="228"/>
      <c r="J3" s="228"/>
      <c r="K3" s="228"/>
      <c r="L3" s="228"/>
      <c r="M3" s="228"/>
      <c r="N3" s="229"/>
    </row>
    <row r="4" spans="1:14" s="117" customFormat="1" x14ac:dyDescent="0.2">
      <c r="A4" s="115"/>
      <c r="B4" s="118"/>
      <c r="C4" s="118"/>
      <c r="D4" s="118"/>
      <c r="E4" s="225" t="s">
        <v>98</v>
      </c>
      <c r="F4" s="226"/>
      <c r="G4" s="226"/>
      <c r="H4" s="226"/>
      <c r="I4" s="226"/>
      <c r="J4" s="226"/>
      <c r="K4" s="226"/>
      <c r="L4" s="226"/>
      <c r="M4" s="226"/>
      <c r="N4" s="226"/>
    </row>
    <row r="5" spans="1:14" s="113" customFormat="1" x14ac:dyDescent="0.2">
      <c r="A5" s="112"/>
      <c r="B5" s="111" t="s">
        <v>234</v>
      </c>
      <c r="C5" s="111" t="s">
        <v>235</v>
      </c>
      <c r="D5" s="111" t="s">
        <v>236</v>
      </c>
      <c r="E5" s="148">
        <v>1</v>
      </c>
      <c r="F5" s="148">
        <v>2</v>
      </c>
      <c r="G5" s="148">
        <v>3</v>
      </c>
      <c r="H5" s="148">
        <v>4</v>
      </c>
      <c r="I5" s="148">
        <v>5</v>
      </c>
      <c r="J5" s="148">
        <v>6</v>
      </c>
      <c r="K5" s="148">
        <v>7</v>
      </c>
      <c r="L5" s="148">
        <v>8</v>
      </c>
      <c r="M5" s="148">
        <v>9</v>
      </c>
      <c r="N5" s="148">
        <v>10</v>
      </c>
    </row>
    <row r="6" spans="1:14" s="8" customFormat="1" x14ac:dyDescent="0.2">
      <c r="A6" s="5" t="s">
        <v>11</v>
      </c>
      <c r="B6" s="22"/>
      <c r="C6" s="22"/>
      <c r="D6" s="22"/>
    </row>
    <row r="7" spans="1:14" x14ac:dyDescent="0.2">
      <c r="A7" s="9" t="s">
        <v>12</v>
      </c>
      <c r="B7" s="10">
        <v>0</v>
      </c>
      <c r="C7" s="10">
        <v>0</v>
      </c>
      <c r="D7" s="10">
        <v>0</v>
      </c>
      <c r="E7" s="10">
        <v>0</v>
      </c>
      <c r="F7" s="10">
        <v>0</v>
      </c>
      <c r="G7" s="10">
        <v>0</v>
      </c>
      <c r="H7" s="10">
        <v>0</v>
      </c>
      <c r="I7" s="10">
        <v>0</v>
      </c>
      <c r="J7" s="10">
        <v>0</v>
      </c>
      <c r="K7" s="10">
        <v>0</v>
      </c>
      <c r="L7" s="10">
        <v>0</v>
      </c>
      <c r="M7" s="10">
        <v>0</v>
      </c>
      <c r="N7" s="10">
        <v>0</v>
      </c>
    </row>
    <row r="8" spans="1:14" x14ac:dyDescent="0.2">
      <c r="A8" s="9" t="s">
        <v>13</v>
      </c>
      <c r="B8" s="28"/>
      <c r="C8" s="28"/>
      <c r="D8" s="28"/>
    </row>
    <row r="9" spans="1:14" ht="27" customHeight="1" x14ac:dyDescent="0.2">
      <c r="A9" s="9" t="s">
        <v>183</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184</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185</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186</v>
      </c>
      <c r="B12" s="10">
        <v>0</v>
      </c>
      <c r="C12" s="10">
        <v>0</v>
      </c>
      <c r="D12" s="10">
        <v>0</v>
      </c>
      <c r="E12" s="10">
        <v>0</v>
      </c>
      <c r="F12" s="10">
        <v>0</v>
      </c>
      <c r="G12" s="10">
        <v>0</v>
      </c>
      <c r="H12" s="10">
        <v>0</v>
      </c>
      <c r="I12" s="10">
        <v>0</v>
      </c>
      <c r="J12" s="10">
        <v>0</v>
      </c>
      <c r="K12" s="10">
        <v>0</v>
      </c>
      <c r="L12" s="10">
        <v>0</v>
      </c>
      <c r="M12" s="10">
        <v>0</v>
      </c>
      <c r="N12" s="10">
        <v>0</v>
      </c>
    </row>
    <row r="13" spans="1:14" x14ac:dyDescent="0.2">
      <c r="A13" s="9" t="s">
        <v>187</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188</v>
      </c>
      <c r="B14" s="10">
        <v>0</v>
      </c>
      <c r="C14" s="10">
        <v>0</v>
      </c>
      <c r="D14" s="10">
        <v>0</v>
      </c>
      <c r="E14" s="10">
        <v>0</v>
      </c>
      <c r="F14" s="10">
        <v>0</v>
      </c>
      <c r="G14" s="10">
        <v>0</v>
      </c>
      <c r="H14" s="10">
        <v>0</v>
      </c>
      <c r="I14" s="10">
        <v>0</v>
      </c>
      <c r="J14" s="10">
        <v>0</v>
      </c>
      <c r="K14" s="10">
        <v>0</v>
      </c>
      <c r="L14" s="10">
        <v>0</v>
      </c>
      <c r="M14" s="10">
        <v>0</v>
      </c>
      <c r="N14" s="10">
        <v>0</v>
      </c>
    </row>
    <row r="15" spans="1:14" x14ac:dyDescent="0.2">
      <c r="A15" s="121" t="s">
        <v>242</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243</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244</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245</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246</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247</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248</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249</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250</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251</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252</v>
      </c>
      <c r="B25" s="10">
        <v>0</v>
      </c>
      <c r="C25" s="10">
        <v>0</v>
      </c>
      <c r="D25" s="10">
        <v>0</v>
      </c>
      <c r="E25" s="10">
        <v>0</v>
      </c>
      <c r="F25" s="10">
        <v>0</v>
      </c>
      <c r="G25" s="10">
        <v>0</v>
      </c>
      <c r="H25" s="10">
        <v>0</v>
      </c>
      <c r="I25" s="10">
        <v>0</v>
      </c>
      <c r="J25" s="10">
        <v>0</v>
      </c>
      <c r="K25" s="10">
        <v>0</v>
      </c>
      <c r="L25" s="10">
        <v>0</v>
      </c>
      <c r="M25" s="10">
        <v>0</v>
      </c>
      <c r="N25" s="10">
        <v>0</v>
      </c>
    </row>
    <row r="26" spans="1:14" x14ac:dyDescent="0.2">
      <c r="A26" s="9" t="s">
        <v>40</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2">
      <c r="A27" s="9" t="s">
        <v>14</v>
      </c>
      <c r="B27" s="10">
        <v>0</v>
      </c>
      <c r="C27" s="10">
        <v>0</v>
      </c>
      <c r="D27" s="10">
        <v>0</v>
      </c>
      <c r="E27" s="10">
        <v>0</v>
      </c>
      <c r="F27" s="10">
        <v>0</v>
      </c>
      <c r="G27" s="10">
        <v>0</v>
      </c>
      <c r="H27" s="10">
        <v>0</v>
      </c>
      <c r="I27" s="10">
        <v>0</v>
      </c>
      <c r="J27" s="10">
        <v>0</v>
      </c>
      <c r="K27" s="10">
        <v>0</v>
      </c>
      <c r="L27" s="10">
        <v>0</v>
      </c>
      <c r="M27" s="10">
        <v>0</v>
      </c>
      <c r="N27" s="10">
        <v>0</v>
      </c>
    </row>
    <row r="28" spans="1:14" s="127" customFormat="1" x14ac:dyDescent="0.2">
      <c r="A28" s="132" t="s">
        <v>35</v>
      </c>
      <c r="B28" s="58">
        <f>SUM(B7+B26+B27)</f>
        <v>0</v>
      </c>
      <c r="C28" s="58">
        <f t="shared" ref="C28:N28" si="1">SUM(C7+C26+C27)</f>
        <v>0</v>
      </c>
      <c r="D28" s="58">
        <f t="shared" si="1"/>
        <v>0</v>
      </c>
      <c r="E28" s="58">
        <f t="shared" si="1"/>
        <v>0</v>
      </c>
      <c r="F28" s="58">
        <f t="shared" si="1"/>
        <v>0</v>
      </c>
      <c r="G28" s="58">
        <f t="shared" si="1"/>
        <v>0</v>
      </c>
      <c r="H28" s="58">
        <f t="shared" si="1"/>
        <v>0</v>
      </c>
      <c r="I28" s="58">
        <f t="shared" si="1"/>
        <v>0</v>
      </c>
      <c r="J28" s="58">
        <f t="shared" si="1"/>
        <v>0</v>
      </c>
      <c r="K28" s="58">
        <f t="shared" si="1"/>
        <v>0</v>
      </c>
      <c r="L28" s="58">
        <f t="shared" si="1"/>
        <v>0</v>
      </c>
      <c r="M28" s="58">
        <f t="shared" si="1"/>
        <v>0</v>
      </c>
      <c r="N28" s="58">
        <f t="shared" si="1"/>
        <v>0</v>
      </c>
    </row>
    <row r="29" spans="1:14" s="8" customFormat="1" x14ac:dyDescent="0.2">
      <c r="A29" s="12" t="s">
        <v>15</v>
      </c>
      <c r="B29" s="36"/>
      <c r="C29" s="36"/>
      <c r="D29" s="36"/>
      <c r="E29" s="36"/>
      <c r="F29" s="36"/>
      <c r="G29" s="36"/>
      <c r="H29" s="36"/>
      <c r="I29" s="36"/>
      <c r="J29" s="36"/>
      <c r="K29" s="36"/>
      <c r="L29" s="36"/>
      <c r="M29" s="36"/>
      <c r="N29" s="36"/>
    </row>
    <row r="30" spans="1:14" x14ac:dyDescent="0.2">
      <c r="A30" s="9" t="s">
        <v>0</v>
      </c>
      <c r="B30" s="28"/>
      <c r="C30" s="28"/>
      <c r="D30" s="28"/>
      <c r="E30" s="28"/>
      <c r="F30" s="28"/>
      <c r="G30" s="28"/>
      <c r="H30" s="28"/>
      <c r="I30" s="28"/>
      <c r="J30" s="28"/>
      <c r="K30" s="28"/>
      <c r="L30" s="28"/>
      <c r="M30" s="28"/>
      <c r="N30" s="28"/>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37</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2">
      <c r="A36" s="9" t="s">
        <v>10</v>
      </c>
      <c r="B36" s="10">
        <v>0</v>
      </c>
      <c r="C36" s="10">
        <v>0</v>
      </c>
      <c r="D36" s="10">
        <v>0</v>
      </c>
      <c r="E36" s="10">
        <v>0</v>
      </c>
      <c r="F36" s="10">
        <v>0</v>
      </c>
      <c r="G36" s="10">
        <v>0</v>
      </c>
      <c r="H36" s="10">
        <v>0</v>
      </c>
      <c r="I36" s="10">
        <v>0</v>
      </c>
      <c r="J36" s="10">
        <v>0</v>
      </c>
      <c r="K36" s="10">
        <v>0</v>
      </c>
      <c r="L36" s="10">
        <v>0</v>
      </c>
      <c r="M36" s="10">
        <v>0</v>
      </c>
      <c r="N36" s="10">
        <v>0</v>
      </c>
    </row>
    <row r="37" spans="1:14" x14ac:dyDescent="0.2">
      <c r="A37" s="9" t="s">
        <v>228</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133" customFormat="1" x14ac:dyDescent="0.2">
      <c r="A39" s="132" t="s">
        <v>36</v>
      </c>
      <c r="B39" s="58">
        <f>SUM(B36:B38)+B35</f>
        <v>0</v>
      </c>
      <c r="C39" s="58">
        <f t="shared" ref="C39:N39" si="3">SUM(C36:C38)+C35</f>
        <v>0</v>
      </c>
      <c r="D39" s="58">
        <f t="shared" si="3"/>
        <v>0</v>
      </c>
      <c r="E39" s="58">
        <f t="shared" si="3"/>
        <v>0</v>
      </c>
      <c r="F39" s="58">
        <f t="shared" si="3"/>
        <v>0</v>
      </c>
      <c r="G39" s="58">
        <f t="shared" si="3"/>
        <v>0</v>
      </c>
      <c r="H39" s="58">
        <f t="shared" si="3"/>
        <v>0</v>
      </c>
      <c r="I39" s="58">
        <f t="shared" si="3"/>
        <v>0</v>
      </c>
      <c r="J39" s="58">
        <f t="shared" si="3"/>
        <v>0</v>
      </c>
      <c r="K39" s="58">
        <f t="shared" si="3"/>
        <v>0</v>
      </c>
      <c r="L39" s="58">
        <f t="shared" si="3"/>
        <v>0</v>
      </c>
      <c r="M39" s="58">
        <f t="shared" si="3"/>
        <v>0</v>
      </c>
      <c r="N39" s="58">
        <f t="shared" si="3"/>
        <v>0</v>
      </c>
    </row>
    <row r="40" spans="1:14" s="8" customFormat="1" x14ac:dyDescent="0.2">
      <c r="A40" s="12" t="s">
        <v>8</v>
      </c>
      <c r="B40" s="58">
        <f>B41+B42</f>
        <v>0</v>
      </c>
      <c r="C40" s="58">
        <f t="shared" ref="C40:N40" si="4">C41+C42</f>
        <v>0</v>
      </c>
      <c r="D40" s="58">
        <f t="shared" si="4"/>
        <v>0</v>
      </c>
      <c r="E40" s="58">
        <f t="shared" si="4"/>
        <v>0</v>
      </c>
      <c r="F40" s="58">
        <f t="shared" si="4"/>
        <v>0</v>
      </c>
      <c r="G40" s="58">
        <f t="shared" si="4"/>
        <v>0</v>
      </c>
      <c r="H40" s="58">
        <f t="shared" si="4"/>
        <v>0</v>
      </c>
      <c r="I40" s="58">
        <f t="shared" si="4"/>
        <v>0</v>
      </c>
      <c r="J40" s="58">
        <f t="shared" si="4"/>
        <v>0</v>
      </c>
      <c r="K40" s="58">
        <f t="shared" si="4"/>
        <v>0</v>
      </c>
      <c r="L40" s="58">
        <f t="shared" si="4"/>
        <v>0</v>
      </c>
      <c r="M40" s="58">
        <f t="shared" si="4"/>
        <v>0</v>
      </c>
      <c r="N40" s="58">
        <f t="shared" si="4"/>
        <v>0</v>
      </c>
    </row>
    <row r="41" spans="1:14" s="8" customFormat="1" ht="25.5" x14ac:dyDescent="0.2">
      <c r="A41" s="9" t="s">
        <v>160</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161</v>
      </c>
      <c r="B42" s="10">
        <v>0</v>
      </c>
      <c r="C42" s="10">
        <v>0</v>
      </c>
      <c r="D42" s="10">
        <v>0</v>
      </c>
      <c r="E42" s="10">
        <v>0</v>
      </c>
      <c r="F42" s="10">
        <v>0</v>
      </c>
      <c r="G42" s="10">
        <v>0</v>
      </c>
      <c r="H42" s="10">
        <v>0</v>
      </c>
      <c r="I42" s="10">
        <v>0</v>
      </c>
      <c r="J42" s="10">
        <v>0</v>
      </c>
      <c r="K42" s="10">
        <v>0</v>
      </c>
      <c r="L42" s="10">
        <v>0</v>
      </c>
      <c r="M42" s="10">
        <v>0</v>
      </c>
      <c r="N42" s="10">
        <v>0</v>
      </c>
    </row>
    <row r="43" spans="1:14" s="14" customFormat="1" ht="38.25" x14ac:dyDescent="0.2">
      <c r="A43" s="12" t="s">
        <v>168</v>
      </c>
      <c r="B43" s="36"/>
      <c r="C43" s="36"/>
      <c r="D43" s="36"/>
      <c r="E43" s="36"/>
      <c r="F43" s="36"/>
      <c r="G43" s="36"/>
      <c r="H43" s="36"/>
      <c r="I43" s="36"/>
      <c r="J43" s="36"/>
      <c r="K43" s="36"/>
      <c r="L43" s="36"/>
      <c r="M43" s="36"/>
      <c r="N43" s="36"/>
    </row>
    <row r="44" spans="1:14" s="15" customFormat="1" ht="63.75" x14ac:dyDescent="0.2">
      <c r="A44" s="9" t="s">
        <v>19</v>
      </c>
      <c r="B44" s="10">
        <v>0</v>
      </c>
      <c r="C44" s="10">
        <v>0</v>
      </c>
      <c r="D44" s="10">
        <v>0</v>
      </c>
      <c r="E44" s="10">
        <v>0</v>
      </c>
      <c r="F44" s="10">
        <v>0</v>
      </c>
      <c r="G44" s="10">
        <v>0</v>
      </c>
      <c r="H44" s="10">
        <v>0</v>
      </c>
      <c r="I44" s="10">
        <v>0</v>
      </c>
      <c r="J44" s="10">
        <v>0</v>
      </c>
      <c r="K44" s="10">
        <v>0</v>
      </c>
      <c r="L44" s="10">
        <v>0</v>
      </c>
      <c r="M44" s="10">
        <v>0</v>
      </c>
      <c r="N44" s="10">
        <v>0</v>
      </c>
    </row>
    <row r="45" spans="1:14" s="15" customFormat="1" ht="25.5" x14ac:dyDescent="0.2">
      <c r="A45" s="9" t="s">
        <v>20</v>
      </c>
      <c r="B45" s="10">
        <v>0</v>
      </c>
      <c r="C45" s="10">
        <v>0</v>
      </c>
      <c r="D45" s="10">
        <v>0</v>
      </c>
      <c r="E45" s="10">
        <v>0</v>
      </c>
      <c r="F45" s="10">
        <v>0</v>
      </c>
      <c r="G45" s="10">
        <v>0</v>
      </c>
      <c r="H45" s="10">
        <v>0</v>
      </c>
      <c r="I45" s="10">
        <v>0</v>
      </c>
      <c r="J45" s="10">
        <v>0</v>
      </c>
      <c r="K45" s="10">
        <v>0</v>
      </c>
      <c r="L45" s="10">
        <v>0</v>
      </c>
      <c r="M45" s="10">
        <v>0</v>
      </c>
      <c r="N45" s="10">
        <v>0</v>
      </c>
    </row>
    <row r="46" spans="1:14" s="15" customFormat="1" ht="25.5" x14ac:dyDescent="0.2">
      <c r="A46" s="9" t="s">
        <v>21</v>
      </c>
      <c r="B46" s="10">
        <v>0</v>
      </c>
      <c r="C46" s="10">
        <v>0</v>
      </c>
      <c r="D46" s="10">
        <v>0</v>
      </c>
      <c r="E46" s="10">
        <v>0</v>
      </c>
      <c r="F46" s="10">
        <v>0</v>
      </c>
      <c r="G46" s="10">
        <v>0</v>
      </c>
      <c r="H46" s="10">
        <v>0</v>
      </c>
      <c r="I46" s="10">
        <v>0</v>
      </c>
      <c r="J46" s="10">
        <v>0</v>
      </c>
      <c r="K46" s="10">
        <v>0</v>
      </c>
      <c r="L46" s="10">
        <v>0</v>
      </c>
      <c r="M46" s="10">
        <v>0</v>
      </c>
      <c r="N46" s="10">
        <v>0</v>
      </c>
    </row>
    <row r="47" spans="1:14" s="15" customFormat="1" x14ac:dyDescent="0.2">
      <c r="A47" s="9" t="s">
        <v>22</v>
      </c>
      <c r="B47" s="10">
        <v>0</v>
      </c>
      <c r="C47" s="10">
        <v>0</v>
      </c>
      <c r="D47" s="10">
        <v>0</v>
      </c>
      <c r="E47" s="10">
        <v>0</v>
      </c>
      <c r="F47" s="10">
        <v>0</v>
      </c>
      <c r="G47" s="10">
        <v>0</v>
      </c>
      <c r="H47" s="10">
        <v>0</v>
      </c>
      <c r="I47" s="10">
        <v>0</v>
      </c>
      <c r="J47" s="10">
        <v>0</v>
      </c>
      <c r="K47" s="10">
        <v>0</v>
      </c>
      <c r="L47" s="10">
        <v>0</v>
      </c>
      <c r="M47" s="10">
        <v>0</v>
      </c>
      <c r="N47" s="10">
        <v>0</v>
      </c>
    </row>
    <row r="48" spans="1:14" s="15" customFormat="1" x14ac:dyDescent="0.2">
      <c r="A48" s="9" t="s">
        <v>23</v>
      </c>
      <c r="B48" s="10">
        <v>0</v>
      </c>
      <c r="C48" s="10">
        <v>0</v>
      </c>
      <c r="D48" s="10">
        <v>0</v>
      </c>
      <c r="E48" s="10">
        <v>0</v>
      </c>
      <c r="F48" s="10">
        <v>0</v>
      </c>
      <c r="G48" s="10">
        <v>0</v>
      </c>
      <c r="H48" s="10">
        <v>0</v>
      </c>
      <c r="I48" s="10">
        <v>0</v>
      </c>
      <c r="J48" s="10">
        <v>0</v>
      </c>
      <c r="K48" s="10">
        <v>0</v>
      </c>
      <c r="L48" s="10">
        <v>0</v>
      </c>
      <c r="M48" s="10">
        <v>0</v>
      </c>
      <c r="N48" s="10">
        <v>0</v>
      </c>
    </row>
    <row r="49" spans="1:14" s="15" customFormat="1" ht="25.5" x14ac:dyDescent="0.2">
      <c r="A49" s="9" t="s">
        <v>24</v>
      </c>
      <c r="B49" s="10">
        <v>0</v>
      </c>
      <c r="C49" s="10">
        <v>0</v>
      </c>
      <c r="D49" s="10">
        <v>0</v>
      </c>
      <c r="E49" s="10">
        <v>0</v>
      </c>
      <c r="F49" s="10">
        <v>0</v>
      </c>
      <c r="G49" s="10">
        <v>0</v>
      </c>
      <c r="H49" s="10">
        <v>0</v>
      </c>
      <c r="I49" s="10">
        <v>0</v>
      </c>
      <c r="J49" s="10">
        <v>0</v>
      </c>
      <c r="K49" s="10">
        <v>0</v>
      </c>
      <c r="L49" s="10">
        <v>0</v>
      </c>
      <c r="M49" s="10">
        <v>0</v>
      </c>
      <c r="N49" s="10">
        <v>0</v>
      </c>
    </row>
    <row r="50" spans="1:14" s="15" customFormat="1" ht="51" x14ac:dyDescent="0.2">
      <c r="A50" s="9" t="s">
        <v>25</v>
      </c>
      <c r="B50" s="10">
        <v>0</v>
      </c>
      <c r="C50" s="10">
        <v>0</v>
      </c>
      <c r="D50" s="10">
        <v>0</v>
      </c>
      <c r="E50" s="10">
        <v>0</v>
      </c>
      <c r="F50" s="10">
        <v>0</v>
      </c>
      <c r="G50" s="10">
        <v>0</v>
      </c>
      <c r="H50" s="10">
        <v>0</v>
      </c>
      <c r="I50" s="10">
        <v>0</v>
      </c>
      <c r="J50" s="10">
        <v>0</v>
      </c>
      <c r="K50" s="10">
        <v>0</v>
      </c>
      <c r="L50" s="10">
        <v>0</v>
      </c>
      <c r="M50" s="10">
        <v>0</v>
      </c>
      <c r="N50" s="10">
        <v>0</v>
      </c>
    </row>
    <row r="51" spans="1:14" s="15" customFormat="1" ht="38.25" x14ac:dyDescent="0.2">
      <c r="A51" s="9" t="s">
        <v>26</v>
      </c>
      <c r="B51" s="10">
        <v>0</v>
      </c>
      <c r="C51" s="10">
        <v>0</v>
      </c>
      <c r="D51" s="10">
        <v>0</v>
      </c>
      <c r="E51" s="10">
        <v>0</v>
      </c>
      <c r="F51" s="10">
        <v>0</v>
      </c>
      <c r="G51" s="10">
        <v>0</v>
      </c>
      <c r="H51" s="10">
        <v>0</v>
      </c>
      <c r="I51" s="10">
        <v>0</v>
      </c>
      <c r="J51" s="10">
        <v>0</v>
      </c>
      <c r="K51" s="10">
        <v>0</v>
      </c>
      <c r="L51" s="10">
        <v>0</v>
      </c>
      <c r="M51" s="10">
        <v>0</v>
      </c>
      <c r="N51" s="10">
        <v>0</v>
      </c>
    </row>
    <row r="52" spans="1:14" s="15" customFormat="1" ht="38.25" x14ac:dyDescent="0.2">
      <c r="A52" s="12" t="s">
        <v>176</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5.5" x14ac:dyDescent="0.2">
      <c r="A53" s="12" t="s">
        <v>177</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5.5" x14ac:dyDescent="0.2">
      <c r="A54" s="12" t="s">
        <v>16</v>
      </c>
      <c r="B54" s="16">
        <f>B28+B53+B42</f>
        <v>0</v>
      </c>
      <c r="C54" s="16">
        <f>C28+C53+C42</f>
        <v>0</v>
      </c>
      <c r="D54" s="16">
        <f t="shared" ref="D54:N54" si="7">D28+D53+D42</f>
        <v>0</v>
      </c>
      <c r="E54" s="16">
        <f t="shared" si="7"/>
        <v>0</v>
      </c>
      <c r="F54" s="16">
        <f t="shared" si="7"/>
        <v>0</v>
      </c>
      <c r="G54" s="16">
        <f t="shared" si="7"/>
        <v>0</v>
      </c>
      <c r="H54" s="16">
        <f t="shared" si="7"/>
        <v>0</v>
      </c>
      <c r="I54" s="16">
        <f t="shared" si="7"/>
        <v>0</v>
      </c>
      <c r="J54" s="16">
        <f t="shared" si="7"/>
        <v>0</v>
      </c>
      <c r="K54" s="16">
        <f t="shared" si="7"/>
        <v>0</v>
      </c>
      <c r="L54" s="16">
        <f t="shared" si="7"/>
        <v>0</v>
      </c>
      <c r="M54" s="16">
        <f t="shared" si="7"/>
        <v>0</v>
      </c>
      <c r="N54" s="16">
        <f t="shared" si="7"/>
        <v>0</v>
      </c>
    </row>
    <row r="55" spans="1:14" ht="38.25" x14ac:dyDescent="0.2">
      <c r="A55" s="12" t="s">
        <v>173</v>
      </c>
      <c r="B55" s="36"/>
      <c r="C55" s="36"/>
      <c r="D55" s="36"/>
      <c r="E55" s="36"/>
      <c r="F55" s="36"/>
      <c r="G55" s="36"/>
      <c r="H55" s="36"/>
      <c r="I55" s="36"/>
      <c r="J55" s="36"/>
      <c r="K55" s="36"/>
      <c r="L55" s="36"/>
      <c r="M55" s="36"/>
      <c r="N55" s="36"/>
    </row>
    <row r="56" spans="1:14" s="15" customFormat="1" ht="25.5" x14ac:dyDescent="0.2">
      <c r="A56" s="9" t="s">
        <v>229</v>
      </c>
      <c r="B56" s="10">
        <v>0</v>
      </c>
      <c r="C56" s="10">
        <v>0</v>
      </c>
      <c r="D56" s="10">
        <v>0</v>
      </c>
      <c r="E56" s="10">
        <v>0</v>
      </c>
      <c r="F56" s="10">
        <v>0</v>
      </c>
      <c r="G56" s="10">
        <v>0</v>
      </c>
      <c r="H56" s="10">
        <v>0</v>
      </c>
      <c r="I56" s="10">
        <v>0</v>
      </c>
      <c r="J56" s="10">
        <v>0</v>
      </c>
      <c r="K56" s="10">
        <v>0</v>
      </c>
      <c r="L56" s="10">
        <v>0</v>
      </c>
      <c r="M56" s="10">
        <v>0</v>
      </c>
      <c r="N56" s="10">
        <v>0</v>
      </c>
    </row>
    <row r="57" spans="1:14" s="15" customFormat="1" ht="25.5" x14ac:dyDescent="0.2">
      <c r="A57" s="9" t="s">
        <v>230</v>
      </c>
      <c r="B57" s="10">
        <v>0</v>
      </c>
      <c r="C57" s="10">
        <v>0</v>
      </c>
      <c r="D57" s="10">
        <v>0</v>
      </c>
      <c r="E57" s="10">
        <v>0</v>
      </c>
      <c r="F57" s="10">
        <v>0</v>
      </c>
      <c r="G57" s="10">
        <v>0</v>
      </c>
      <c r="H57" s="10">
        <v>0</v>
      </c>
      <c r="I57" s="10">
        <v>0</v>
      </c>
      <c r="J57" s="10">
        <v>0</v>
      </c>
      <c r="K57" s="10">
        <v>0</v>
      </c>
      <c r="L57" s="10">
        <v>0</v>
      </c>
      <c r="M57" s="10">
        <v>0</v>
      </c>
      <c r="N57" s="10">
        <v>0</v>
      </c>
    </row>
    <row r="58" spans="1:14" s="15" customFormat="1" ht="25.5" x14ac:dyDescent="0.2">
      <c r="A58" s="9" t="s">
        <v>21</v>
      </c>
      <c r="B58" s="10">
        <v>0</v>
      </c>
      <c r="C58" s="10">
        <v>0</v>
      </c>
      <c r="D58" s="10">
        <v>0</v>
      </c>
      <c r="E58" s="10">
        <v>0</v>
      </c>
      <c r="F58" s="10">
        <v>0</v>
      </c>
      <c r="G58" s="10">
        <v>0</v>
      </c>
      <c r="H58" s="10">
        <v>0</v>
      </c>
      <c r="I58" s="10">
        <v>0</v>
      </c>
      <c r="J58" s="10">
        <v>0</v>
      </c>
      <c r="K58" s="10">
        <v>0</v>
      </c>
      <c r="L58" s="10">
        <v>0</v>
      </c>
      <c r="M58" s="10">
        <v>0</v>
      </c>
      <c r="N58" s="10">
        <v>0</v>
      </c>
    </row>
    <row r="59" spans="1:14" s="15" customFormat="1" x14ac:dyDescent="0.2">
      <c r="A59" s="9" t="s">
        <v>22</v>
      </c>
      <c r="B59" s="10">
        <v>0</v>
      </c>
      <c r="C59" s="10">
        <v>0</v>
      </c>
      <c r="D59" s="10">
        <v>0</v>
      </c>
      <c r="E59" s="10">
        <v>0</v>
      </c>
      <c r="F59" s="10">
        <v>0</v>
      </c>
      <c r="G59" s="10">
        <v>0</v>
      </c>
      <c r="H59" s="10">
        <v>0</v>
      </c>
      <c r="I59" s="10">
        <v>0</v>
      </c>
      <c r="J59" s="10">
        <v>0</v>
      </c>
      <c r="K59" s="10">
        <v>0</v>
      </c>
      <c r="L59" s="10">
        <v>0</v>
      </c>
      <c r="M59" s="10">
        <v>0</v>
      </c>
      <c r="N59" s="10">
        <v>0</v>
      </c>
    </row>
    <row r="60" spans="1:14" s="15" customFormat="1" x14ac:dyDescent="0.2">
      <c r="A60" s="9" t="s">
        <v>27</v>
      </c>
      <c r="B60" s="10">
        <v>0</v>
      </c>
      <c r="C60" s="10">
        <v>0</v>
      </c>
      <c r="D60" s="10">
        <v>0</v>
      </c>
      <c r="E60" s="10">
        <v>0</v>
      </c>
      <c r="F60" s="10">
        <v>0</v>
      </c>
      <c r="G60" s="10">
        <v>0</v>
      </c>
      <c r="H60" s="10">
        <v>0</v>
      </c>
      <c r="I60" s="10">
        <v>0</v>
      </c>
      <c r="J60" s="10">
        <v>0</v>
      </c>
      <c r="K60" s="10">
        <v>0</v>
      </c>
      <c r="L60" s="10">
        <v>0</v>
      </c>
      <c r="M60" s="10">
        <v>0</v>
      </c>
      <c r="N60" s="10">
        <v>0</v>
      </c>
    </row>
    <row r="61" spans="1:14" s="15" customFormat="1" ht="25.5" x14ac:dyDescent="0.2">
      <c r="A61" s="9" t="s">
        <v>28</v>
      </c>
      <c r="B61" s="10">
        <v>0</v>
      </c>
      <c r="C61" s="10">
        <v>0</v>
      </c>
      <c r="D61" s="10">
        <v>0</v>
      </c>
      <c r="E61" s="10">
        <v>0</v>
      </c>
      <c r="F61" s="10">
        <v>0</v>
      </c>
      <c r="G61" s="10">
        <v>0</v>
      </c>
      <c r="H61" s="10">
        <v>0</v>
      </c>
      <c r="I61" s="10">
        <v>0</v>
      </c>
      <c r="J61" s="10">
        <v>0</v>
      </c>
      <c r="K61" s="10">
        <v>0</v>
      </c>
      <c r="L61" s="10">
        <v>0</v>
      </c>
      <c r="M61" s="10">
        <v>0</v>
      </c>
      <c r="N61" s="10">
        <v>0</v>
      </c>
    </row>
    <row r="62" spans="1:14" s="15" customFormat="1" ht="51" x14ac:dyDescent="0.2">
      <c r="A62" s="9" t="s">
        <v>25</v>
      </c>
      <c r="B62" s="10">
        <v>0</v>
      </c>
      <c r="C62" s="10">
        <v>0</v>
      </c>
      <c r="D62" s="10">
        <v>0</v>
      </c>
      <c r="E62" s="10">
        <v>0</v>
      </c>
      <c r="F62" s="10">
        <v>0</v>
      </c>
      <c r="G62" s="10">
        <v>0</v>
      </c>
      <c r="H62" s="10">
        <v>0</v>
      </c>
      <c r="I62" s="10">
        <v>0</v>
      </c>
      <c r="J62" s="10">
        <v>0</v>
      </c>
      <c r="K62" s="10">
        <v>0</v>
      </c>
      <c r="L62" s="10">
        <v>0</v>
      </c>
      <c r="M62" s="10">
        <v>0</v>
      </c>
      <c r="N62" s="10">
        <v>0</v>
      </c>
    </row>
    <row r="63" spans="1:14" s="15" customFormat="1" ht="38.25" x14ac:dyDescent="0.2">
      <c r="A63" s="9" t="s">
        <v>29</v>
      </c>
      <c r="B63" s="10">
        <v>0</v>
      </c>
      <c r="C63" s="10">
        <v>0</v>
      </c>
      <c r="D63" s="10">
        <v>0</v>
      </c>
      <c r="E63" s="10">
        <v>0</v>
      </c>
      <c r="F63" s="10">
        <v>0</v>
      </c>
      <c r="G63" s="10">
        <v>0</v>
      </c>
      <c r="H63" s="10">
        <v>0</v>
      </c>
      <c r="I63" s="10">
        <v>0</v>
      </c>
      <c r="J63" s="10">
        <v>0</v>
      </c>
      <c r="K63" s="10">
        <v>0</v>
      </c>
      <c r="L63" s="10">
        <v>0</v>
      </c>
      <c r="M63" s="10">
        <v>0</v>
      </c>
      <c r="N63" s="10">
        <v>0</v>
      </c>
    </row>
    <row r="64" spans="1:14" s="14" customFormat="1" ht="38.25" x14ac:dyDescent="0.2">
      <c r="A64" s="12" t="s">
        <v>38</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2">
      <c r="A65" s="12" t="s">
        <v>178</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17</v>
      </c>
      <c r="B66" s="60">
        <f t="shared" ref="B66:N66" si="9">B67+B70+B73+B76</f>
        <v>0</v>
      </c>
      <c r="C66" s="60">
        <f t="shared" si="9"/>
        <v>0</v>
      </c>
      <c r="D66" s="60">
        <f t="shared" si="9"/>
        <v>0</v>
      </c>
      <c r="E66" s="60">
        <f t="shared" si="9"/>
        <v>0</v>
      </c>
      <c r="F66" s="60">
        <f t="shared" si="9"/>
        <v>0</v>
      </c>
      <c r="G66" s="60">
        <f t="shared" si="9"/>
        <v>0</v>
      </c>
      <c r="H66" s="60">
        <f t="shared" si="9"/>
        <v>0</v>
      </c>
      <c r="I66" s="60">
        <f t="shared" si="9"/>
        <v>0</v>
      </c>
      <c r="J66" s="60">
        <f t="shared" si="9"/>
        <v>0</v>
      </c>
      <c r="K66" s="60">
        <f t="shared" si="9"/>
        <v>0</v>
      </c>
      <c r="L66" s="60">
        <f t="shared" si="9"/>
        <v>0</v>
      </c>
      <c r="M66" s="60">
        <f t="shared" si="9"/>
        <v>0</v>
      </c>
      <c r="N66" s="60">
        <f t="shared" si="9"/>
        <v>0</v>
      </c>
    </row>
    <row r="67" spans="1:14" s="8" customFormat="1" x14ac:dyDescent="0.2">
      <c r="A67" s="9" t="s">
        <v>162</v>
      </c>
      <c r="B67" s="60">
        <f t="shared" ref="B67:N67" si="10">B68+B69</f>
        <v>0</v>
      </c>
      <c r="C67" s="60">
        <f t="shared" si="10"/>
        <v>0</v>
      </c>
      <c r="D67" s="60">
        <f t="shared" si="10"/>
        <v>0</v>
      </c>
      <c r="E67" s="60">
        <f t="shared" si="10"/>
        <v>0</v>
      </c>
      <c r="F67" s="60">
        <f t="shared" si="10"/>
        <v>0</v>
      </c>
      <c r="G67" s="60">
        <f t="shared" si="10"/>
        <v>0</v>
      </c>
      <c r="H67" s="60">
        <f t="shared" si="10"/>
        <v>0</v>
      </c>
      <c r="I67" s="60">
        <f t="shared" si="10"/>
        <v>0</v>
      </c>
      <c r="J67" s="60">
        <f t="shared" si="10"/>
        <v>0</v>
      </c>
      <c r="K67" s="60">
        <f t="shared" si="10"/>
        <v>0</v>
      </c>
      <c r="L67" s="60">
        <f t="shared" si="10"/>
        <v>0</v>
      </c>
      <c r="M67" s="60">
        <f t="shared" si="10"/>
        <v>0</v>
      </c>
      <c r="N67" s="60">
        <f t="shared" si="10"/>
        <v>0</v>
      </c>
    </row>
    <row r="68" spans="1:14" s="8" customFormat="1" ht="25.5" x14ac:dyDescent="0.2">
      <c r="A68" s="9" t="s">
        <v>158</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159</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163</v>
      </c>
      <c r="B70" s="60">
        <f t="shared" ref="B70:N70" si="11">B71+B72</f>
        <v>0</v>
      </c>
      <c r="C70" s="60">
        <f t="shared" si="11"/>
        <v>0</v>
      </c>
      <c r="D70" s="60">
        <f t="shared" si="11"/>
        <v>0</v>
      </c>
      <c r="E70" s="60">
        <f t="shared" si="11"/>
        <v>0</v>
      </c>
      <c r="F70" s="60">
        <f t="shared" si="11"/>
        <v>0</v>
      </c>
      <c r="G70" s="60">
        <f t="shared" si="11"/>
        <v>0</v>
      </c>
      <c r="H70" s="60">
        <f t="shared" si="11"/>
        <v>0</v>
      </c>
      <c r="I70" s="60">
        <f t="shared" si="11"/>
        <v>0</v>
      </c>
      <c r="J70" s="60">
        <f t="shared" si="11"/>
        <v>0</v>
      </c>
      <c r="K70" s="60">
        <f t="shared" si="11"/>
        <v>0</v>
      </c>
      <c r="L70" s="60">
        <f t="shared" si="11"/>
        <v>0</v>
      </c>
      <c r="M70" s="60">
        <f t="shared" si="11"/>
        <v>0</v>
      </c>
      <c r="N70" s="60">
        <f t="shared" si="11"/>
        <v>0</v>
      </c>
    </row>
    <row r="71" spans="1:14" s="8" customFormat="1" ht="25.5" x14ac:dyDescent="0.2">
      <c r="A71" s="9" t="s">
        <v>164</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165</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166</v>
      </c>
      <c r="B73" s="60">
        <f t="shared" ref="B73:N73" si="12">B74+B75</f>
        <v>0</v>
      </c>
      <c r="C73" s="60">
        <f t="shared" si="12"/>
        <v>0</v>
      </c>
      <c r="D73" s="60">
        <f t="shared" si="12"/>
        <v>0</v>
      </c>
      <c r="E73" s="60">
        <f t="shared" si="12"/>
        <v>0</v>
      </c>
      <c r="F73" s="60">
        <f t="shared" si="12"/>
        <v>0</v>
      </c>
      <c r="G73" s="60">
        <f t="shared" si="12"/>
        <v>0</v>
      </c>
      <c r="H73" s="60">
        <f t="shared" si="12"/>
        <v>0</v>
      </c>
      <c r="I73" s="60">
        <f t="shared" si="12"/>
        <v>0</v>
      </c>
      <c r="J73" s="60">
        <f t="shared" si="12"/>
        <v>0</v>
      </c>
      <c r="K73" s="60">
        <f t="shared" si="12"/>
        <v>0</v>
      </c>
      <c r="L73" s="60">
        <f t="shared" si="12"/>
        <v>0</v>
      </c>
      <c r="M73" s="60">
        <f t="shared" si="12"/>
        <v>0</v>
      </c>
      <c r="N73" s="60">
        <f t="shared" si="12"/>
        <v>0</v>
      </c>
    </row>
    <row r="74" spans="1:14" s="8" customFormat="1" ht="25.5" x14ac:dyDescent="0.2">
      <c r="A74" s="9" t="s">
        <v>158</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159</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167</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18</v>
      </c>
      <c r="B77" s="36"/>
      <c r="C77" s="36"/>
      <c r="D77" s="36"/>
      <c r="E77" s="36"/>
      <c r="F77" s="36"/>
      <c r="G77" s="36"/>
      <c r="H77" s="36"/>
      <c r="I77" s="36"/>
      <c r="J77" s="36"/>
      <c r="K77" s="36"/>
      <c r="L77" s="36"/>
      <c r="M77" s="36"/>
      <c r="N77" s="36"/>
    </row>
    <row r="78" spans="1:14" x14ac:dyDescent="0.2">
      <c r="A78" s="9" t="s">
        <v>97</v>
      </c>
      <c r="B78" s="17">
        <f t="shared" ref="B78:N78" si="13">SUM(B79:B83)</f>
        <v>0</v>
      </c>
      <c r="C78" s="17">
        <f t="shared" si="13"/>
        <v>0</v>
      </c>
      <c r="D78" s="17">
        <f t="shared" si="13"/>
        <v>0</v>
      </c>
      <c r="E78" s="17">
        <f t="shared" si="13"/>
        <v>0</v>
      </c>
      <c r="F78" s="17">
        <f t="shared" si="13"/>
        <v>0</v>
      </c>
      <c r="G78" s="17">
        <f t="shared" si="13"/>
        <v>0</v>
      </c>
      <c r="H78" s="17">
        <f t="shared" si="13"/>
        <v>0</v>
      </c>
      <c r="I78" s="17">
        <f t="shared" si="13"/>
        <v>0</v>
      </c>
      <c r="J78" s="17">
        <f t="shared" si="13"/>
        <v>0</v>
      </c>
      <c r="K78" s="17">
        <f t="shared" si="13"/>
        <v>0</v>
      </c>
      <c r="L78" s="17">
        <f t="shared" si="13"/>
        <v>0</v>
      </c>
      <c r="M78" s="17">
        <f t="shared" si="13"/>
        <v>0</v>
      </c>
      <c r="N78" s="17">
        <f t="shared" si="13"/>
        <v>0</v>
      </c>
    </row>
    <row r="79" spans="1:14" x14ac:dyDescent="0.2">
      <c r="A79" s="9" t="s">
        <v>206</v>
      </c>
      <c r="B79" s="10">
        <v>0</v>
      </c>
      <c r="C79" s="10">
        <v>0</v>
      </c>
      <c r="D79" s="10">
        <v>0</v>
      </c>
      <c r="E79" s="10">
        <v>0</v>
      </c>
      <c r="F79" s="10">
        <v>0</v>
      </c>
      <c r="G79" s="10">
        <v>0</v>
      </c>
      <c r="H79" s="10">
        <v>0</v>
      </c>
      <c r="I79" s="10">
        <v>0</v>
      </c>
      <c r="J79" s="10">
        <v>0</v>
      </c>
      <c r="K79" s="10">
        <v>0</v>
      </c>
      <c r="L79" s="10">
        <v>0</v>
      </c>
      <c r="M79" s="10">
        <v>0</v>
      </c>
      <c r="N79" s="10">
        <v>0</v>
      </c>
    </row>
    <row r="80" spans="1:14" x14ac:dyDescent="0.2">
      <c r="A80" s="9" t="s">
        <v>207</v>
      </c>
      <c r="B80" s="10">
        <v>0</v>
      </c>
      <c r="C80" s="10">
        <v>0</v>
      </c>
      <c r="D80" s="10">
        <v>0</v>
      </c>
      <c r="E80" s="10">
        <v>0</v>
      </c>
      <c r="F80" s="10">
        <v>0</v>
      </c>
      <c r="G80" s="10">
        <v>0</v>
      </c>
      <c r="H80" s="10">
        <v>0</v>
      </c>
      <c r="I80" s="10">
        <v>0</v>
      </c>
      <c r="J80" s="10">
        <v>0</v>
      </c>
      <c r="K80" s="10">
        <v>0</v>
      </c>
      <c r="L80" s="10">
        <v>0</v>
      </c>
      <c r="M80" s="10">
        <v>0</v>
      </c>
      <c r="N80" s="10">
        <v>0</v>
      </c>
    </row>
    <row r="81" spans="1:14" x14ac:dyDescent="0.2">
      <c r="A81" s="9" t="s">
        <v>208</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209</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210</v>
      </c>
      <c r="B83" s="10">
        <v>0</v>
      </c>
      <c r="C83" s="10">
        <v>0</v>
      </c>
      <c r="D83" s="10">
        <v>0</v>
      </c>
      <c r="E83" s="10">
        <v>0</v>
      </c>
      <c r="F83" s="10">
        <v>0</v>
      </c>
      <c r="G83" s="10">
        <v>0</v>
      </c>
      <c r="H83" s="10">
        <v>0</v>
      </c>
      <c r="I83" s="10">
        <v>0</v>
      </c>
      <c r="J83" s="10">
        <v>0</v>
      </c>
      <c r="K83" s="10">
        <v>0</v>
      </c>
      <c r="L83" s="10">
        <v>0</v>
      </c>
      <c r="M83" s="10">
        <v>0</v>
      </c>
      <c r="N83" s="10">
        <v>0</v>
      </c>
    </row>
    <row r="84" spans="1:14" x14ac:dyDescent="0.2">
      <c r="A84" s="12" t="s">
        <v>30</v>
      </c>
      <c r="B84" s="10">
        <v>0</v>
      </c>
      <c r="C84" s="10">
        <v>0</v>
      </c>
      <c r="D84" s="10">
        <v>0</v>
      </c>
      <c r="E84" s="10">
        <v>0</v>
      </c>
      <c r="F84" s="10">
        <v>0</v>
      </c>
      <c r="G84" s="10">
        <v>0</v>
      </c>
      <c r="H84" s="10">
        <v>0</v>
      </c>
      <c r="I84" s="10">
        <v>0</v>
      </c>
      <c r="J84" s="10">
        <v>0</v>
      </c>
      <c r="K84" s="10">
        <v>0</v>
      </c>
      <c r="L84" s="10">
        <v>0</v>
      </c>
      <c r="M84" s="10">
        <v>0</v>
      </c>
      <c r="N84" s="10">
        <v>0</v>
      </c>
    </row>
    <row r="85" spans="1:14" x14ac:dyDescent="0.2">
      <c r="A85" s="12" t="s">
        <v>31</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34</v>
      </c>
      <c r="B88" s="10">
        <v>0</v>
      </c>
      <c r="C88" s="10">
        <v>0</v>
      </c>
      <c r="D88" s="10">
        <v>0</v>
      </c>
      <c r="E88" s="10">
        <v>0</v>
      </c>
      <c r="F88" s="10">
        <v>0</v>
      </c>
      <c r="G88" s="10">
        <v>0</v>
      </c>
      <c r="H88" s="10">
        <v>0</v>
      </c>
      <c r="I88" s="10">
        <v>0</v>
      </c>
      <c r="J88" s="10">
        <v>0</v>
      </c>
      <c r="K88" s="10">
        <v>0</v>
      </c>
      <c r="L88" s="10">
        <v>0</v>
      </c>
      <c r="M88" s="10">
        <v>0</v>
      </c>
      <c r="N88" s="10">
        <v>0</v>
      </c>
    </row>
    <row r="89" spans="1:14" x14ac:dyDescent="0.2">
      <c r="A89" s="9" t="s">
        <v>169</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170</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171</v>
      </c>
      <c r="B91" s="10">
        <v>0</v>
      </c>
      <c r="C91" s="10">
        <v>0</v>
      </c>
      <c r="D91" s="10">
        <v>0</v>
      </c>
      <c r="E91" s="10">
        <v>0</v>
      </c>
      <c r="F91" s="10">
        <v>0</v>
      </c>
      <c r="G91" s="10">
        <v>0</v>
      </c>
      <c r="H91" s="10">
        <v>0</v>
      </c>
      <c r="I91" s="10">
        <v>0</v>
      </c>
      <c r="J91" s="10">
        <v>0</v>
      </c>
      <c r="K91" s="10">
        <v>0</v>
      </c>
      <c r="L91" s="10">
        <v>0</v>
      </c>
      <c r="M91" s="10">
        <v>0</v>
      </c>
      <c r="N91" s="10">
        <v>0</v>
      </c>
    </row>
    <row r="92" spans="1:14" ht="25.5" x14ac:dyDescent="0.2">
      <c r="A92" s="12" t="s">
        <v>226</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ht="25.5" x14ac:dyDescent="0.2">
      <c r="A95" s="12" t="s">
        <v>227</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39</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2">
      <c r="A100" s="12" t="s">
        <v>41</v>
      </c>
      <c r="B100" s="18">
        <v>0</v>
      </c>
      <c r="C100" s="18">
        <v>0</v>
      </c>
      <c r="D100" s="18">
        <v>0</v>
      </c>
      <c r="E100" s="18">
        <v>0</v>
      </c>
      <c r="F100" s="18">
        <v>0</v>
      </c>
      <c r="G100" s="18">
        <v>0</v>
      </c>
      <c r="H100" s="18">
        <v>0</v>
      </c>
      <c r="I100" s="18">
        <v>0</v>
      </c>
      <c r="J100" s="18">
        <v>0</v>
      </c>
      <c r="K100" s="18">
        <v>0</v>
      </c>
      <c r="L100" s="18">
        <v>0</v>
      </c>
      <c r="M100" s="18">
        <v>0</v>
      </c>
      <c r="N100" s="18">
        <v>0</v>
      </c>
    </row>
    <row r="101" spans="1:14" x14ac:dyDescent="0.2">
      <c r="A101" s="12" t="s">
        <v>172</v>
      </c>
      <c r="B101" s="18">
        <v>0</v>
      </c>
      <c r="C101" s="18">
        <v>0</v>
      </c>
      <c r="D101" s="18">
        <v>0</v>
      </c>
      <c r="E101" s="18">
        <v>0</v>
      </c>
      <c r="F101" s="18">
        <v>0</v>
      </c>
      <c r="G101" s="18">
        <v>0</v>
      </c>
      <c r="H101" s="18">
        <v>0</v>
      </c>
      <c r="I101" s="18">
        <v>0</v>
      </c>
      <c r="J101" s="18">
        <v>0</v>
      </c>
      <c r="K101" s="18">
        <v>0</v>
      </c>
      <c r="L101" s="18">
        <v>0</v>
      </c>
      <c r="M101" s="18">
        <v>0</v>
      </c>
      <c r="N101" s="18">
        <v>0</v>
      </c>
    </row>
    <row r="102" spans="1:14" x14ac:dyDescent="0.2">
      <c r="A102" s="12" t="s">
        <v>42</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2">
      <c r="A103" s="12" t="s">
        <v>32</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2">
      <c r="A104" s="12" t="s">
        <v>33</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2">
      <c r="A105" s="110"/>
      <c r="B105" s="106"/>
      <c r="C105" s="106"/>
      <c r="D105" s="106"/>
      <c r="E105" s="106"/>
      <c r="F105" s="106"/>
      <c r="G105" s="106"/>
      <c r="H105" s="106"/>
      <c r="I105" s="106"/>
      <c r="J105" s="106"/>
      <c r="K105" s="106"/>
      <c r="L105" s="106"/>
      <c r="M105" s="106"/>
      <c r="N105" s="106"/>
    </row>
    <row r="106" spans="1:14" s="8" customFormat="1" x14ac:dyDescent="0.2">
      <c r="A106" s="110"/>
      <c r="B106" s="106"/>
      <c r="C106" s="106"/>
      <c r="D106" s="106"/>
      <c r="E106" s="106"/>
      <c r="F106" s="106"/>
      <c r="G106" s="106"/>
      <c r="H106" s="106"/>
      <c r="I106" s="106"/>
      <c r="J106" s="106"/>
      <c r="K106" s="106"/>
      <c r="L106" s="106"/>
      <c r="M106" s="106"/>
      <c r="N106" s="106"/>
    </row>
    <row r="107" spans="1:14" s="8" customFormat="1" x14ac:dyDescent="0.2">
      <c r="A107" s="110"/>
      <c r="B107" s="106"/>
      <c r="C107" s="106"/>
      <c r="D107" s="106"/>
      <c r="E107" s="106"/>
      <c r="F107" s="106"/>
      <c r="G107" s="106"/>
      <c r="H107" s="106"/>
      <c r="I107" s="106"/>
      <c r="J107" s="106"/>
      <c r="K107" s="106"/>
      <c r="L107" s="106"/>
      <c r="M107" s="106"/>
      <c r="N107" s="106"/>
    </row>
    <row r="108" spans="1:14" s="8" customFormat="1" x14ac:dyDescent="0.2">
      <c r="A108" s="110"/>
      <c r="B108" s="106"/>
      <c r="C108" s="106"/>
      <c r="D108" s="106"/>
      <c r="E108" s="106"/>
      <c r="F108" s="106"/>
      <c r="G108" s="106"/>
      <c r="H108" s="106"/>
      <c r="I108" s="106"/>
      <c r="J108" s="106"/>
      <c r="K108" s="106"/>
      <c r="L108" s="106"/>
      <c r="M108" s="106"/>
      <c r="N108" s="106"/>
    </row>
    <row r="109" spans="1:14" s="8" customFormat="1" x14ac:dyDescent="0.2">
      <c r="A109" s="110"/>
      <c r="B109" s="106"/>
      <c r="C109" s="106"/>
      <c r="D109" s="106"/>
      <c r="E109" s="106"/>
      <c r="F109" s="106"/>
      <c r="G109" s="106"/>
      <c r="H109" s="106"/>
      <c r="I109" s="106"/>
      <c r="J109" s="106"/>
      <c r="K109" s="106"/>
      <c r="L109" s="106"/>
      <c r="M109" s="106"/>
      <c r="N109" s="106"/>
    </row>
    <row r="110" spans="1:14" s="8" customFormat="1" x14ac:dyDescent="0.2">
      <c r="A110" s="110"/>
      <c r="B110" s="106"/>
      <c r="C110" s="106"/>
      <c r="D110" s="106"/>
      <c r="E110" s="106"/>
      <c r="F110" s="106"/>
      <c r="G110" s="106"/>
      <c r="H110" s="106"/>
      <c r="I110" s="106"/>
      <c r="J110" s="106"/>
      <c r="K110" s="106"/>
      <c r="L110" s="106"/>
      <c r="M110" s="106"/>
      <c r="N110" s="106"/>
    </row>
    <row r="111" spans="1:14" s="8" customFormat="1" x14ac:dyDescent="0.2">
      <c r="A111" s="110"/>
      <c r="B111" s="106"/>
      <c r="C111" s="106"/>
      <c r="D111" s="106"/>
      <c r="E111" s="106"/>
      <c r="F111" s="106"/>
      <c r="G111" s="106"/>
      <c r="H111" s="106"/>
      <c r="I111" s="106"/>
      <c r="J111" s="106"/>
      <c r="K111" s="106"/>
      <c r="L111" s="106"/>
      <c r="M111" s="106"/>
      <c r="N111" s="106"/>
    </row>
    <row r="112" spans="1:14" s="8" customFormat="1" x14ac:dyDescent="0.2">
      <c r="A112" s="110"/>
      <c r="B112" s="106"/>
      <c r="C112" s="106"/>
      <c r="D112" s="106"/>
      <c r="E112" s="106"/>
      <c r="F112" s="106"/>
      <c r="G112" s="106"/>
      <c r="H112" s="106"/>
      <c r="I112" s="106"/>
      <c r="J112" s="106"/>
      <c r="K112" s="106"/>
      <c r="L112" s="106"/>
      <c r="M112" s="106"/>
      <c r="N112" s="106"/>
    </row>
    <row r="113" spans="1:14" s="8" customFormat="1" x14ac:dyDescent="0.2">
      <c r="A113" s="110"/>
      <c r="B113" s="106"/>
      <c r="C113" s="106"/>
      <c r="D113" s="106"/>
      <c r="E113" s="106"/>
      <c r="F113" s="106"/>
      <c r="G113" s="106"/>
      <c r="H113" s="106"/>
      <c r="I113" s="106"/>
      <c r="J113" s="106"/>
      <c r="K113" s="106"/>
      <c r="L113" s="106"/>
      <c r="M113" s="106"/>
      <c r="N113" s="106"/>
    </row>
    <row r="114" spans="1:14" s="8" customFormat="1" x14ac:dyDescent="0.2">
      <c r="A114" s="110"/>
      <c r="B114" s="106"/>
      <c r="C114" s="106"/>
      <c r="D114" s="106"/>
      <c r="E114" s="106"/>
      <c r="F114" s="106"/>
      <c r="G114" s="106"/>
      <c r="H114" s="106"/>
      <c r="I114" s="106"/>
      <c r="J114" s="106"/>
      <c r="K114" s="106"/>
      <c r="L114" s="106"/>
      <c r="M114" s="106"/>
      <c r="N114" s="106"/>
    </row>
    <row r="115" spans="1:14" s="8" customFormat="1" x14ac:dyDescent="0.2">
      <c r="A115" s="110"/>
      <c r="B115" s="106"/>
      <c r="C115" s="106"/>
      <c r="D115" s="106"/>
      <c r="E115" s="106"/>
      <c r="F115" s="106"/>
      <c r="G115" s="106"/>
      <c r="H115" s="106"/>
      <c r="I115" s="106"/>
      <c r="J115" s="106"/>
      <c r="K115" s="106"/>
      <c r="L115" s="106"/>
      <c r="M115" s="106"/>
      <c r="N115" s="106"/>
    </row>
    <row r="116" spans="1:14" s="8" customFormat="1" x14ac:dyDescent="0.2">
      <c r="A116" s="110"/>
      <c r="B116" s="106"/>
      <c r="C116" s="106"/>
      <c r="D116" s="106"/>
      <c r="E116" s="106"/>
      <c r="F116" s="106"/>
      <c r="G116" s="106"/>
      <c r="H116" s="106"/>
      <c r="I116" s="106"/>
      <c r="J116" s="106"/>
      <c r="K116" s="106"/>
      <c r="L116" s="106"/>
      <c r="M116" s="106"/>
      <c r="N116" s="106"/>
    </row>
    <row r="117" spans="1:14" s="8" customFormat="1" x14ac:dyDescent="0.2">
      <c r="A117" s="110"/>
      <c r="B117" s="106"/>
      <c r="C117" s="106"/>
      <c r="D117" s="106"/>
      <c r="E117" s="106"/>
      <c r="F117" s="106"/>
      <c r="G117" s="106"/>
      <c r="H117" s="106"/>
      <c r="I117" s="106"/>
      <c r="J117" s="106"/>
      <c r="K117" s="106"/>
      <c r="L117" s="106"/>
      <c r="M117" s="106"/>
      <c r="N117" s="106"/>
    </row>
  </sheetData>
  <sheetProtection sheet="1" objects="1" scenarios="1" formatColumns="0"/>
  <mergeCells count="3">
    <mergeCell ref="A3:D3"/>
    <mergeCell ref="E4:N4"/>
    <mergeCell ref="E3:N3"/>
  </mergeCells>
  <pageMargins left="0.51181102362204722" right="0.22916666666666666" top="0.35433070866141736" bottom="0.74803149606299213" header="0.31496062992125984" footer="0.31496062992125984"/>
  <pageSetup paperSize="9"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68"/>
  <sheetViews>
    <sheetView workbookViewId="0">
      <selection activeCell="D61" sqref="D61"/>
    </sheetView>
  </sheetViews>
  <sheetFormatPr defaultColWidth="9.140625" defaultRowHeight="12.75" x14ac:dyDescent="0.2"/>
  <cols>
    <col min="1" max="1" width="30.7109375" style="19" customWidth="1"/>
    <col min="2" max="2" width="4.140625" style="19" bestFit="1" customWidth="1"/>
    <col min="3" max="5" width="11.7109375" style="6" bestFit="1" customWidth="1"/>
    <col min="6" max="7" width="11.7109375" style="7" bestFit="1" customWidth="1"/>
    <col min="8" max="15" width="12.85546875" style="7" bestFit="1" customWidth="1"/>
    <col min="16" max="16384" width="9.140625" style="7"/>
  </cols>
  <sheetData>
    <row r="1" spans="1:15" s="3" customFormat="1" x14ac:dyDescent="0.2">
      <c r="A1" s="126" t="s">
        <v>145</v>
      </c>
      <c r="B1" s="126"/>
      <c r="C1" s="2"/>
      <c r="D1" s="2"/>
      <c r="E1" s="2"/>
    </row>
    <row r="2" spans="1:15" s="3" customFormat="1" x14ac:dyDescent="0.2">
      <c r="A2" s="4"/>
      <c r="B2" s="4"/>
      <c r="C2" s="2"/>
      <c r="D2" s="2"/>
      <c r="E2" s="2"/>
    </row>
    <row r="3" spans="1:15" s="3" customFormat="1" ht="38.25" customHeight="1" x14ac:dyDescent="0.2">
      <c r="A3" s="230" t="s">
        <v>212</v>
      </c>
      <c r="B3" s="230"/>
      <c r="C3" s="230"/>
      <c r="D3" s="230"/>
      <c r="E3" s="230"/>
      <c r="F3" s="233" t="s">
        <v>253</v>
      </c>
      <c r="G3" s="234"/>
      <c r="H3" s="234"/>
      <c r="I3" s="234"/>
      <c r="J3" s="234"/>
      <c r="K3" s="234"/>
      <c r="L3" s="234"/>
      <c r="M3" s="234"/>
      <c r="N3" s="234"/>
      <c r="O3" s="235"/>
    </row>
    <row r="4" spans="1:15" s="3" customFormat="1" x14ac:dyDescent="0.2">
      <c r="A4" s="115"/>
      <c r="B4" s="115"/>
      <c r="C4" s="115"/>
      <c r="D4" s="115"/>
      <c r="E4" s="115"/>
      <c r="F4" s="231" t="s">
        <v>98</v>
      </c>
      <c r="G4" s="232"/>
      <c r="H4" s="232"/>
      <c r="I4" s="232"/>
      <c r="J4" s="232"/>
      <c r="K4" s="232"/>
      <c r="L4" s="232"/>
      <c r="M4" s="232"/>
      <c r="N4" s="232"/>
      <c r="O4" s="232"/>
    </row>
    <row r="5" spans="1:15" s="122" customFormat="1" x14ac:dyDescent="0.2">
      <c r="A5" s="112"/>
      <c r="B5" s="112"/>
      <c r="C5" s="114" t="str">
        <f>'1A-Bilant'!B5</f>
        <v>N-2</v>
      </c>
      <c r="D5" s="114" t="str">
        <f>'1A-Bilant'!C5</f>
        <v>N-1</v>
      </c>
      <c r="E5" s="114" t="str">
        <f>'1A-Bilant'!D5</f>
        <v>N</v>
      </c>
      <c r="F5" s="114">
        <f>'1A-Bilant'!E5</f>
        <v>1</v>
      </c>
      <c r="G5" s="114">
        <f>'1A-Bilant'!F5</f>
        <v>2</v>
      </c>
      <c r="H5" s="114">
        <f>'1A-Bilant'!G5</f>
        <v>3</v>
      </c>
      <c r="I5" s="114">
        <f>'1A-Bilant'!H5</f>
        <v>4</v>
      </c>
      <c r="J5" s="114">
        <f>'1A-Bilant'!I5</f>
        <v>5</v>
      </c>
      <c r="K5" s="114">
        <f>'1A-Bilant'!J5</f>
        <v>6</v>
      </c>
      <c r="L5" s="114">
        <f>'1A-Bilant'!K5</f>
        <v>7</v>
      </c>
      <c r="M5" s="114">
        <f>'1A-Bilant'!L5</f>
        <v>8</v>
      </c>
      <c r="N5" s="114">
        <f>'1A-Bilant'!M5</f>
        <v>9</v>
      </c>
      <c r="O5" s="114">
        <f>'1A-Bilant'!N5</f>
        <v>10</v>
      </c>
    </row>
    <row r="6" spans="1:15" s="8" customFormat="1" x14ac:dyDescent="0.2">
      <c r="A6" s="5" t="s">
        <v>189</v>
      </c>
      <c r="B6" s="5">
        <v>1</v>
      </c>
      <c r="C6" s="129">
        <f>C7+C8-C9+C10+C11</f>
        <v>0</v>
      </c>
      <c r="D6" s="129">
        <f t="shared" ref="D6:O6" si="0">D7+D8-D9+D10+D11</f>
        <v>0</v>
      </c>
      <c r="E6" s="129">
        <f t="shared" si="0"/>
        <v>0</v>
      </c>
      <c r="F6" s="129">
        <f t="shared" si="0"/>
        <v>0</v>
      </c>
      <c r="G6" s="129">
        <f t="shared" si="0"/>
        <v>0</v>
      </c>
      <c r="H6" s="129">
        <f t="shared" si="0"/>
        <v>0</v>
      </c>
      <c r="I6" s="129">
        <f t="shared" si="0"/>
        <v>0</v>
      </c>
      <c r="J6" s="129">
        <f t="shared" si="0"/>
        <v>0</v>
      </c>
      <c r="K6" s="129">
        <f t="shared" si="0"/>
        <v>0</v>
      </c>
      <c r="L6" s="129">
        <f t="shared" si="0"/>
        <v>0</v>
      </c>
      <c r="M6" s="129">
        <f t="shared" si="0"/>
        <v>0</v>
      </c>
      <c r="N6" s="129">
        <f t="shared" si="0"/>
        <v>0</v>
      </c>
      <c r="O6" s="129">
        <f t="shared" si="0"/>
        <v>0</v>
      </c>
    </row>
    <row r="7" spans="1:15" s="127" customFormat="1" x14ac:dyDescent="0.2">
      <c r="A7" s="39" t="s">
        <v>213</v>
      </c>
      <c r="B7" s="39">
        <v>2</v>
      </c>
      <c r="C7" s="23">
        <v>0</v>
      </c>
      <c r="D7" s="23">
        <v>0</v>
      </c>
      <c r="E7" s="23">
        <v>0</v>
      </c>
      <c r="F7" s="23">
        <v>0</v>
      </c>
      <c r="G7" s="23">
        <v>0</v>
      </c>
      <c r="H7" s="23">
        <v>0</v>
      </c>
      <c r="I7" s="23">
        <v>0</v>
      </c>
      <c r="J7" s="23">
        <v>0</v>
      </c>
      <c r="K7" s="23">
        <v>0</v>
      </c>
      <c r="L7" s="23">
        <v>0</v>
      </c>
      <c r="M7" s="23">
        <v>0</v>
      </c>
      <c r="N7" s="23">
        <v>0</v>
      </c>
      <c r="O7" s="23">
        <v>0</v>
      </c>
    </row>
    <row r="8" spans="1:15" s="127" customFormat="1" x14ac:dyDescent="0.2">
      <c r="A8" s="39" t="s">
        <v>214</v>
      </c>
      <c r="B8" s="39">
        <v>3</v>
      </c>
      <c r="C8" s="23">
        <v>0</v>
      </c>
      <c r="D8" s="23">
        <v>0</v>
      </c>
      <c r="E8" s="23">
        <v>0</v>
      </c>
      <c r="F8" s="23">
        <v>0</v>
      </c>
      <c r="G8" s="23">
        <v>0</v>
      </c>
      <c r="H8" s="23">
        <v>0</v>
      </c>
      <c r="I8" s="23">
        <v>0</v>
      </c>
      <c r="J8" s="23">
        <v>0</v>
      </c>
      <c r="K8" s="23">
        <v>0</v>
      </c>
      <c r="L8" s="23">
        <v>0</v>
      </c>
      <c r="M8" s="23">
        <v>0</v>
      </c>
      <c r="N8" s="23">
        <v>0</v>
      </c>
      <c r="O8" s="23">
        <v>0</v>
      </c>
    </row>
    <row r="9" spans="1:15" s="127" customFormat="1" x14ac:dyDescent="0.2">
      <c r="A9" s="39" t="s">
        <v>215</v>
      </c>
      <c r="B9" s="39">
        <v>4</v>
      </c>
      <c r="C9" s="23">
        <v>0</v>
      </c>
      <c r="D9" s="23">
        <v>0</v>
      </c>
      <c r="E9" s="23">
        <v>0</v>
      </c>
      <c r="F9" s="23">
        <v>0</v>
      </c>
      <c r="G9" s="23">
        <v>0</v>
      </c>
      <c r="H9" s="23">
        <v>0</v>
      </c>
      <c r="I9" s="23">
        <v>0</v>
      </c>
      <c r="J9" s="23">
        <v>0</v>
      </c>
      <c r="K9" s="23">
        <v>0</v>
      </c>
      <c r="L9" s="23">
        <v>0</v>
      </c>
      <c r="M9" s="23">
        <v>0</v>
      </c>
      <c r="N9" s="23">
        <v>0</v>
      </c>
      <c r="O9" s="23">
        <v>0</v>
      </c>
    </row>
    <row r="10" spans="1:15" s="127" customFormat="1" ht="51" x14ac:dyDescent="0.2">
      <c r="A10" s="39" t="s">
        <v>216</v>
      </c>
      <c r="B10" s="39">
        <v>5</v>
      </c>
      <c r="C10" s="23">
        <v>0</v>
      </c>
      <c r="D10" s="23">
        <v>0</v>
      </c>
      <c r="E10" s="23">
        <v>0</v>
      </c>
      <c r="F10" s="23">
        <v>0</v>
      </c>
      <c r="G10" s="23">
        <v>0</v>
      </c>
      <c r="H10" s="23">
        <v>0</v>
      </c>
      <c r="I10" s="23">
        <v>0</v>
      </c>
      <c r="J10" s="23">
        <v>0</v>
      </c>
      <c r="K10" s="23">
        <v>0</v>
      </c>
      <c r="L10" s="23">
        <v>0</v>
      </c>
      <c r="M10" s="23">
        <v>0</v>
      </c>
      <c r="N10" s="23">
        <v>0</v>
      </c>
      <c r="O10" s="23">
        <v>0</v>
      </c>
    </row>
    <row r="11" spans="1:15" s="127" customFormat="1" ht="25.5" x14ac:dyDescent="0.2">
      <c r="A11" s="39" t="s">
        <v>217</v>
      </c>
      <c r="B11" s="39">
        <v>6</v>
      </c>
      <c r="C11" s="23">
        <v>0</v>
      </c>
      <c r="D11" s="23">
        <v>0</v>
      </c>
      <c r="E11" s="23">
        <v>0</v>
      </c>
      <c r="F11" s="23">
        <v>0</v>
      </c>
      <c r="G11" s="23">
        <v>0</v>
      </c>
      <c r="H11" s="23">
        <v>0</v>
      </c>
      <c r="I11" s="23">
        <v>0</v>
      </c>
      <c r="J11" s="23">
        <v>0</v>
      </c>
      <c r="K11" s="23">
        <v>0</v>
      </c>
      <c r="L11" s="23">
        <v>0</v>
      </c>
      <c r="M11" s="23">
        <v>0</v>
      </c>
      <c r="N11" s="23">
        <v>0</v>
      </c>
      <c r="O11" s="23">
        <v>0</v>
      </c>
    </row>
    <row r="12" spans="1:15" s="8" customFormat="1" ht="38.25" x14ac:dyDescent="0.2">
      <c r="A12" s="5" t="s">
        <v>190</v>
      </c>
      <c r="B12" s="128" t="s">
        <v>218</v>
      </c>
      <c r="C12" s="23">
        <v>0</v>
      </c>
      <c r="D12" s="23">
        <v>0</v>
      </c>
      <c r="E12" s="23">
        <v>0</v>
      </c>
      <c r="F12" s="23">
        <v>0</v>
      </c>
      <c r="G12" s="23">
        <v>0</v>
      </c>
      <c r="H12" s="23">
        <v>0</v>
      </c>
      <c r="I12" s="23">
        <v>0</v>
      </c>
      <c r="J12" s="23">
        <v>0</v>
      </c>
      <c r="K12" s="23">
        <v>0</v>
      </c>
      <c r="L12" s="23">
        <v>0</v>
      </c>
      <c r="M12" s="23">
        <v>0</v>
      </c>
      <c r="N12" s="23">
        <v>0</v>
      </c>
      <c r="O12" s="23">
        <v>0</v>
      </c>
    </row>
    <row r="13" spans="1:15" s="8" customFormat="1" ht="25.5" x14ac:dyDescent="0.2">
      <c r="A13" s="5" t="s">
        <v>191</v>
      </c>
      <c r="B13" s="39">
        <v>9</v>
      </c>
      <c r="C13" s="23">
        <v>0</v>
      </c>
      <c r="D13" s="23">
        <v>0</v>
      </c>
      <c r="E13" s="23">
        <v>0</v>
      </c>
      <c r="F13" s="23">
        <v>0</v>
      </c>
      <c r="G13" s="23">
        <v>0</v>
      </c>
      <c r="H13" s="23">
        <v>0</v>
      </c>
      <c r="I13" s="23">
        <v>0</v>
      </c>
      <c r="J13" s="23">
        <v>0</v>
      </c>
      <c r="K13" s="23">
        <v>0</v>
      </c>
      <c r="L13" s="23">
        <v>0</v>
      </c>
      <c r="M13" s="23">
        <v>0</v>
      </c>
      <c r="N13" s="23">
        <v>0</v>
      </c>
      <c r="O13" s="23">
        <v>0</v>
      </c>
    </row>
    <row r="14" spans="1:15" s="8" customFormat="1" ht="25.5" x14ac:dyDescent="0.2">
      <c r="A14" s="5" t="s">
        <v>192</v>
      </c>
      <c r="B14" s="39">
        <v>10</v>
      </c>
      <c r="C14" s="23">
        <v>0</v>
      </c>
      <c r="D14" s="23">
        <v>0</v>
      </c>
      <c r="E14" s="23">
        <v>0</v>
      </c>
      <c r="F14" s="23">
        <v>0</v>
      </c>
      <c r="G14" s="23">
        <v>0</v>
      </c>
      <c r="H14" s="23">
        <v>0</v>
      </c>
      <c r="I14" s="23">
        <v>0</v>
      </c>
      <c r="J14" s="23">
        <v>0</v>
      </c>
      <c r="K14" s="23">
        <v>0</v>
      </c>
      <c r="L14" s="23">
        <v>0</v>
      </c>
      <c r="M14" s="23">
        <v>0</v>
      </c>
      <c r="N14" s="23">
        <v>0</v>
      </c>
      <c r="O14" s="23">
        <v>0</v>
      </c>
    </row>
    <row r="15" spans="1:15" s="8" customFormat="1" ht="25.5" x14ac:dyDescent="0.2">
      <c r="A15" s="5" t="s">
        <v>193</v>
      </c>
      <c r="B15" s="5">
        <v>11</v>
      </c>
      <c r="C15" s="23">
        <v>0</v>
      </c>
      <c r="D15" s="23">
        <v>0</v>
      </c>
      <c r="E15" s="23">
        <v>0</v>
      </c>
      <c r="F15" s="23">
        <v>0</v>
      </c>
      <c r="G15" s="23">
        <v>0</v>
      </c>
      <c r="H15" s="23">
        <v>0</v>
      </c>
      <c r="I15" s="23">
        <v>0</v>
      </c>
      <c r="J15" s="23">
        <v>0</v>
      </c>
      <c r="K15" s="23">
        <v>0</v>
      </c>
      <c r="L15" s="23">
        <v>0</v>
      </c>
      <c r="M15" s="23">
        <v>0</v>
      </c>
      <c r="N15" s="23">
        <v>0</v>
      </c>
      <c r="O15" s="23">
        <v>0</v>
      </c>
    </row>
    <row r="16" spans="1:15" s="8" customFormat="1" ht="20.25" customHeight="1" x14ac:dyDescent="0.2">
      <c r="A16" s="5" t="s">
        <v>194</v>
      </c>
      <c r="B16" s="5">
        <v>12</v>
      </c>
      <c r="C16" s="23">
        <v>0</v>
      </c>
      <c r="D16" s="23">
        <v>0</v>
      </c>
      <c r="E16" s="23">
        <v>0</v>
      </c>
      <c r="F16" s="23">
        <v>0</v>
      </c>
      <c r="G16" s="23">
        <v>0</v>
      </c>
      <c r="H16" s="23">
        <v>0</v>
      </c>
      <c r="I16" s="23">
        <v>0</v>
      </c>
      <c r="J16" s="23">
        <v>0</v>
      </c>
      <c r="K16" s="23">
        <v>0</v>
      </c>
      <c r="L16" s="23">
        <v>0</v>
      </c>
      <c r="M16" s="23">
        <v>0</v>
      </c>
      <c r="N16" s="23">
        <v>0</v>
      </c>
      <c r="O16" s="23">
        <v>0</v>
      </c>
    </row>
    <row r="17" spans="1:15" s="8" customFormat="1" x14ac:dyDescent="0.2">
      <c r="A17" s="5" t="s">
        <v>195</v>
      </c>
      <c r="B17" s="5"/>
      <c r="C17" s="23">
        <v>0</v>
      </c>
      <c r="D17" s="23">
        <v>0</v>
      </c>
      <c r="E17" s="23">
        <v>0</v>
      </c>
      <c r="F17" s="23">
        <v>0</v>
      </c>
      <c r="G17" s="23">
        <v>0</v>
      </c>
      <c r="H17" s="23">
        <v>0</v>
      </c>
      <c r="I17" s="23">
        <v>0</v>
      </c>
      <c r="J17" s="23">
        <v>0</v>
      </c>
      <c r="K17" s="23">
        <v>0</v>
      </c>
      <c r="L17" s="23">
        <v>0</v>
      </c>
      <c r="M17" s="23">
        <v>0</v>
      </c>
      <c r="N17" s="23">
        <v>0</v>
      </c>
      <c r="O17" s="23">
        <v>0</v>
      </c>
    </row>
    <row r="18" spans="1:15" s="8" customFormat="1" x14ac:dyDescent="0.2">
      <c r="A18" s="5" t="s">
        <v>65</v>
      </c>
      <c r="B18" s="5"/>
      <c r="C18" s="16">
        <f>C6+C12+C13+C14+C15+C16+C17</f>
        <v>0</v>
      </c>
      <c r="D18" s="16">
        <f t="shared" ref="D18:O18" si="1">D6+D12+D13+D14+D15+D16+D17</f>
        <v>0</v>
      </c>
      <c r="E18" s="16">
        <f t="shared" si="1"/>
        <v>0</v>
      </c>
      <c r="F18" s="16">
        <f t="shared" si="1"/>
        <v>0</v>
      </c>
      <c r="G18" s="16">
        <f t="shared" si="1"/>
        <v>0</v>
      </c>
      <c r="H18" s="16">
        <f t="shared" si="1"/>
        <v>0</v>
      </c>
      <c r="I18" s="16">
        <f t="shared" si="1"/>
        <v>0</v>
      </c>
      <c r="J18" s="16">
        <f t="shared" si="1"/>
        <v>0</v>
      </c>
      <c r="K18" s="16">
        <f t="shared" si="1"/>
        <v>0</v>
      </c>
      <c r="L18" s="16">
        <f t="shared" si="1"/>
        <v>0</v>
      </c>
      <c r="M18" s="16">
        <f t="shared" si="1"/>
        <v>0</v>
      </c>
      <c r="N18" s="16">
        <f t="shared" si="1"/>
        <v>0</v>
      </c>
      <c r="O18" s="16">
        <f t="shared" si="1"/>
        <v>0</v>
      </c>
    </row>
    <row r="19" spans="1:15" s="8" customFormat="1" ht="25.5" x14ac:dyDescent="0.2">
      <c r="A19" s="27" t="s">
        <v>197</v>
      </c>
      <c r="B19" s="27"/>
      <c r="C19" s="23">
        <v>0</v>
      </c>
      <c r="D19" s="23">
        <v>0</v>
      </c>
      <c r="E19" s="23">
        <v>0</v>
      </c>
      <c r="F19" s="23">
        <v>0</v>
      </c>
      <c r="G19" s="23">
        <v>0</v>
      </c>
      <c r="H19" s="23">
        <v>0</v>
      </c>
      <c r="I19" s="23">
        <v>0</v>
      </c>
      <c r="J19" s="23">
        <v>0</v>
      </c>
      <c r="K19" s="23">
        <v>0</v>
      </c>
      <c r="L19" s="23">
        <v>0</v>
      </c>
      <c r="M19" s="23">
        <v>0</v>
      </c>
      <c r="N19" s="23">
        <v>0</v>
      </c>
      <c r="O19" s="23">
        <v>0</v>
      </c>
    </row>
    <row r="20" spans="1:15" s="8" customFormat="1" x14ac:dyDescent="0.2">
      <c r="A20" s="27" t="s">
        <v>99</v>
      </c>
      <c r="B20" s="27"/>
      <c r="C20" s="23">
        <v>0</v>
      </c>
      <c r="D20" s="23">
        <v>0</v>
      </c>
      <c r="E20" s="23">
        <v>0</v>
      </c>
      <c r="F20" s="23">
        <v>0</v>
      </c>
      <c r="G20" s="23">
        <v>0</v>
      </c>
      <c r="H20" s="23">
        <v>0</v>
      </c>
      <c r="I20" s="23">
        <v>0</v>
      </c>
      <c r="J20" s="23">
        <v>0</v>
      </c>
      <c r="K20" s="23">
        <v>0</v>
      </c>
      <c r="L20" s="23">
        <v>0</v>
      </c>
      <c r="M20" s="23">
        <v>0</v>
      </c>
      <c r="N20" s="23">
        <v>0</v>
      </c>
      <c r="O20" s="23">
        <v>0</v>
      </c>
    </row>
    <row r="21" spans="1:15" s="8" customFormat="1" ht="25.5" x14ac:dyDescent="0.2">
      <c r="A21" s="27" t="s">
        <v>66</v>
      </c>
      <c r="B21" s="27"/>
      <c r="C21" s="23">
        <v>0</v>
      </c>
      <c r="D21" s="23">
        <v>0</v>
      </c>
      <c r="E21" s="23">
        <v>0</v>
      </c>
      <c r="F21" s="23">
        <v>0</v>
      </c>
      <c r="G21" s="23">
        <v>0</v>
      </c>
      <c r="H21" s="23">
        <v>0</v>
      </c>
      <c r="I21" s="23">
        <v>0</v>
      </c>
      <c r="J21" s="23">
        <v>0</v>
      </c>
      <c r="K21" s="23">
        <v>0</v>
      </c>
      <c r="L21" s="23">
        <v>0</v>
      </c>
      <c r="M21" s="23">
        <v>0</v>
      </c>
      <c r="N21" s="23">
        <v>0</v>
      </c>
      <c r="O21" s="23">
        <v>0</v>
      </c>
    </row>
    <row r="22" spans="1:15" s="8" customFormat="1" x14ac:dyDescent="0.2">
      <c r="A22" s="27" t="s">
        <v>67</v>
      </c>
      <c r="B22" s="27"/>
      <c r="C22" s="23">
        <v>0</v>
      </c>
      <c r="D22" s="23">
        <v>0</v>
      </c>
      <c r="E22" s="23">
        <v>0</v>
      </c>
      <c r="F22" s="23">
        <v>0</v>
      </c>
      <c r="G22" s="23">
        <v>0</v>
      </c>
      <c r="H22" s="23">
        <v>0</v>
      </c>
      <c r="I22" s="23">
        <v>0</v>
      </c>
      <c r="J22" s="23">
        <v>0</v>
      </c>
      <c r="K22" s="23">
        <v>0</v>
      </c>
      <c r="L22" s="23">
        <v>0</v>
      </c>
      <c r="M22" s="23">
        <v>0</v>
      </c>
      <c r="N22" s="23">
        <v>0</v>
      </c>
      <c r="O22" s="23">
        <v>0</v>
      </c>
    </row>
    <row r="23" spans="1:15" s="8" customFormat="1" x14ac:dyDescent="0.2">
      <c r="A23" s="27" t="s">
        <v>175</v>
      </c>
      <c r="B23" s="27"/>
      <c r="C23" s="23">
        <v>0</v>
      </c>
      <c r="D23" s="23">
        <v>0</v>
      </c>
      <c r="E23" s="23">
        <v>0</v>
      </c>
      <c r="F23" s="23">
        <v>0</v>
      </c>
      <c r="G23" s="23">
        <v>0</v>
      </c>
      <c r="H23" s="23">
        <v>0</v>
      </c>
      <c r="I23" s="23">
        <v>0</v>
      </c>
      <c r="J23" s="23">
        <v>0</v>
      </c>
      <c r="K23" s="23">
        <v>0</v>
      </c>
      <c r="L23" s="23">
        <v>0</v>
      </c>
      <c r="M23" s="23">
        <v>0</v>
      </c>
      <c r="N23" s="23">
        <v>0</v>
      </c>
      <c r="O23" s="23">
        <v>0</v>
      </c>
    </row>
    <row r="24" spans="1:15" s="8" customFormat="1" x14ac:dyDescent="0.2">
      <c r="A24" s="27" t="s">
        <v>196</v>
      </c>
      <c r="B24" s="27"/>
      <c r="C24" s="130">
        <f>C25+C26</f>
        <v>0</v>
      </c>
      <c r="D24" s="130">
        <f t="shared" ref="D24:O24" si="2">D25+D26</f>
        <v>0</v>
      </c>
      <c r="E24" s="130">
        <f t="shared" si="2"/>
        <v>0</v>
      </c>
      <c r="F24" s="130">
        <f t="shared" si="2"/>
        <v>0</v>
      </c>
      <c r="G24" s="130">
        <f t="shared" si="2"/>
        <v>0</v>
      </c>
      <c r="H24" s="130">
        <f t="shared" si="2"/>
        <v>0</v>
      </c>
      <c r="I24" s="130">
        <f t="shared" si="2"/>
        <v>0</v>
      </c>
      <c r="J24" s="130">
        <f t="shared" si="2"/>
        <v>0</v>
      </c>
      <c r="K24" s="130">
        <f t="shared" si="2"/>
        <v>0</v>
      </c>
      <c r="L24" s="130">
        <f t="shared" si="2"/>
        <v>0</v>
      </c>
      <c r="M24" s="130">
        <f t="shared" si="2"/>
        <v>0</v>
      </c>
      <c r="N24" s="130">
        <f t="shared" si="2"/>
        <v>0</v>
      </c>
      <c r="O24" s="130">
        <f t="shared" si="2"/>
        <v>0</v>
      </c>
    </row>
    <row r="25" spans="1:15" s="8" customFormat="1" x14ac:dyDescent="0.2">
      <c r="A25" s="27" t="s">
        <v>219</v>
      </c>
      <c r="B25" s="27"/>
      <c r="C25" s="23">
        <v>0</v>
      </c>
      <c r="D25" s="23">
        <v>0</v>
      </c>
      <c r="E25" s="23">
        <v>0</v>
      </c>
      <c r="F25" s="23">
        <v>0</v>
      </c>
      <c r="G25" s="23">
        <v>0</v>
      </c>
      <c r="H25" s="23">
        <v>0</v>
      </c>
      <c r="I25" s="23">
        <v>0</v>
      </c>
      <c r="J25" s="23">
        <v>0</v>
      </c>
      <c r="K25" s="23">
        <v>0</v>
      </c>
      <c r="L25" s="23">
        <v>0</v>
      </c>
      <c r="M25" s="23">
        <v>0</v>
      </c>
      <c r="N25" s="23">
        <v>0</v>
      </c>
      <c r="O25" s="23">
        <v>0</v>
      </c>
    </row>
    <row r="26" spans="1:15" s="8" customFormat="1" ht="25.5" x14ac:dyDescent="0.2">
      <c r="A26" s="27" t="s">
        <v>220</v>
      </c>
      <c r="B26" s="27"/>
      <c r="C26" s="23">
        <v>0</v>
      </c>
      <c r="D26" s="23">
        <v>0</v>
      </c>
      <c r="E26" s="23">
        <v>0</v>
      </c>
      <c r="F26" s="23">
        <v>0</v>
      </c>
      <c r="G26" s="23">
        <v>0</v>
      </c>
      <c r="H26" s="23">
        <v>0</v>
      </c>
      <c r="I26" s="23">
        <v>0</v>
      </c>
      <c r="J26" s="23">
        <v>0</v>
      </c>
      <c r="K26" s="23">
        <v>0</v>
      </c>
      <c r="L26" s="23">
        <v>0</v>
      </c>
      <c r="M26" s="23">
        <v>0</v>
      </c>
      <c r="N26" s="23">
        <v>0</v>
      </c>
      <c r="O26" s="23">
        <v>0</v>
      </c>
    </row>
    <row r="27" spans="1:15" s="8" customFormat="1" ht="38.25" x14ac:dyDescent="0.2">
      <c r="A27" s="27" t="s">
        <v>198</v>
      </c>
      <c r="B27" s="27"/>
      <c r="C27" s="23">
        <v>0</v>
      </c>
      <c r="D27" s="23">
        <v>0</v>
      </c>
      <c r="E27" s="23">
        <v>0</v>
      </c>
      <c r="F27" s="23">
        <v>0</v>
      </c>
      <c r="G27" s="23">
        <v>0</v>
      </c>
      <c r="H27" s="23">
        <v>0</v>
      </c>
      <c r="I27" s="23">
        <v>0</v>
      </c>
      <c r="J27" s="23">
        <v>0</v>
      </c>
      <c r="K27" s="23">
        <v>0</v>
      </c>
      <c r="L27" s="23">
        <v>0</v>
      </c>
      <c r="M27" s="23">
        <v>0</v>
      </c>
      <c r="N27" s="23">
        <v>0</v>
      </c>
      <c r="O27" s="23">
        <v>0</v>
      </c>
    </row>
    <row r="28" spans="1:15" s="8" customFormat="1" ht="25.5" x14ac:dyDescent="0.2">
      <c r="A28" s="27" t="s">
        <v>68</v>
      </c>
      <c r="B28" s="27"/>
      <c r="C28" s="23">
        <v>0</v>
      </c>
      <c r="D28" s="23">
        <v>0</v>
      </c>
      <c r="E28" s="23">
        <v>0</v>
      </c>
      <c r="F28" s="23">
        <v>0</v>
      </c>
      <c r="G28" s="23">
        <v>0</v>
      </c>
      <c r="H28" s="23">
        <v>0</v>
      </c>
      <c r="I28" s="23">
        <v>0</v>
      </c>
      <c r="J28" s="23">
        <v>0</v>
      </c>
      <c r="K28" s="23">
        <v>0</v>
      </c>
      <c r="L28" s="23">
        <v>0</v>
      </c>
      <c r="M28" s="23">
        <v>0</v>
      </c>
      <c r="N28" s="23">
        <v>0</v>
      </c>
      <c r="O28" s="23">
        <v>0</v>
      </c>
    </row>
    <row r="29" spans="1:15" s="8" customFormat="1" x14ac:dyDescent="0.2">
      <c r="A29" s="27" t="s">
        <v>199</v>
      </c>
      <c r="B29" s="27"/>
      <c r="C29" s="23">
        <v>0</v>
      </c>
      <c r="D29" s="23">
        <v>0</v>
      </c>
      <c r="E29" s="23">
        <v>0</v>
      </c>
      <c r="F29" s="23">
        <v>0</v>
      </c>
      <c r="G29" s="23">
        <v>0</v>
      </c>
      <c r="H29" s="23">
        <v>0</v>
      </c>
      <c r="I29" s="23">
        <v>0</v>
      </c>
      <c r="J29" s="23">
        <v>0</v>
      </c>
      <c r="K29" s="23">
        <v>0</v>
      </c>
      <c r="L29" s="23">
        <v>0</v>
      </c>
      <c r="M29" s="23">
        <v>0</v>
      </c>
      <c r="N29" s="23">
        <v>0</v>
      </c>
      <c r="O29" s="23">
        <v>0</v>
      </c>
    </row>
    <row r="30" spans="1:15" s="8" customFormat="1" x14ac:dyDescent="0.2">
      <c r="A30" s="27" t="s">
        <v>179</v>
      </c>
      <c r="B30" s="27"/>
      <c r="C30" s="23">
        <v>0</v>
      </c>
      <c r="D30" s="23">
        <v>0</v>
      </c>
      <c r="E30" s="23">
        <v>0</v>
      </c>
      <c r="F30" s="23">
        <v>0</v>
      </c>
      <c r="G30" s="23">
        <v>0</v>
      </c>
      <c r="H30" s="23">
        <v>0</v>
      </c>
      <c r="I30" s="23">
        <v>0</v>
      </c>
      <c r="J30" s="23">
        <v>0</v>
      </c>
      <c r="K30" s="23">
        <v>0</v>
      </c>
      <c r="L30" s="23">
        <v>0</v>
      </c>
      <c r="M30" s="23">
        <v>0</v>
      </c>
      <c r="N30" s="23">
        <v>0</v>
      </c>
      <c r="O30" s="23">
        <v>0</v>
      </c>
    </row>
    <row r="31" spans="1:15" s="8" customFormat="1" x14ac:dyDescent="0.2">
      <c r="A31" s="5" t="s">
        <v>69</v>
      </c>
      <c r="B31" s="5"/>
      <c r="C31" s="16">
        <f>SUM(C19:C22)-C23+C24+C27+C28+C29+C30</f>
        <v>0</v>
      </c>
      <c r="D31" s="16">
        <f t="shared" ref="D31:O31" si="3">SUM(D19:D22)-D23+D24+D27+D28+D29+D30</f>
        <v>0</v>
      </c>
      <c r="E31" s="16">
        <f t="shared" si="3"/>
        <v>0</v>
      </c>
      <c r="F31" s="16">
        <f t="shared" si="3"/>
        <v>0</v>
      </c>
      <c r="G31" s="16">
        <f t="shared" si="3"/>
        <v>0</v>
      </c>
      <c r="H31" s="16">
        <f t="shared" si="3"/>
        <v>0</v>
      </c>
      <c r="I31" s="16">
        <f t="shared" si="3"/>
        <v>0</v>
      </c>
      <c r="J31" s="16">
        <f t="shared" si="3"/>
        <v>0</v>
      </c>
      <c r="K31" s="16">
        <f t="shared" si="3"/>
        <v>0</v>
      </c>
      <c r="L31" s="16">
        <f t="shared" si="3"/>
        <v>0</v>
      </c>
      <c r="M31" s="16">
        <f t="shared" si="3"/>
        <v>0</v>
      </c>
      <c r="N31" s="16">
        <f t="shared" si="3"/>
        <v>0</v>
      </c>
      <c r="O31" s="16">
        <f t="shared" si="3"/>
        <v>0</v>
      </c>
    </row>
    <row r="32" spans="1:15" s="8" customFormat="1" x14ac:dyDescent="0.2">
      <c r="A32" s="5" t="s">
        <v>43</v>
      </c>
      <c r="B32" s="5"/>
      <c r="C32" s="16">
        <f>C18-C31</f>
        <v>0</v>
      </c>
      <c r="D32" s="16">
        <f t="shared" ref="D32:O32" si="4">D18-D31</f>
        <v>0</v>
      </c>
      <c r="E32" s="16">
        <f t="shared" si="4"/>
        <v>0</v>
      </c>
      <c r="F32" s="16">
        <f t="shared" si="4"/>
        <v>0</v>
      </c>
      <c r="G32" s="16">
        <f t="shared" si="4"/>
        <v>0</v>
      </c>
      <c r="H32" s="16">
        <f t="shared" si="4"/>
        <v>0</v>
      </c>
      <c r="I32" s="16">
        <f t="shared" si="4"/>
        <v>0</v>
      </c>
      <c r="J32" s="16">
        <f t="shared" si="4"/>
        <v>0</v>
      </c>
      <c r="K32" s="16">
        <f t="shared" si="4"/>
        <v>0</v>
      </c>
      <c r="L32" s="16">
        <f t="shared" si="4"/>
        <v>0</v>
      </c>
      <c r="M32" s="16">
        <f t="shared" si="4"/>
        <v>0</v>
      </c>
      <c r="N32" s="16">
        <f t="shared" si="4"/>
        <v>0</v>
      </c>
      <c r="O32" s="16">
        <f t="shared" si="4"/>
        <v>0</v>
      </c>
    </row>
    <row r="33" spans="1:15" x14ac:dyDescent="0.2">
      <c r="A33" s="27" t="s">
        <v>44</v>
      </c>
      <c r="B33" s="27"/>
      <c r="C33" s="24" t="str">
        <f>IF(C18-C31&gt;0,C18-C31,"")</f>
        <v/>
      </c>
      <c r="D33" s="24" t="str">
        <f t="shared" ref="D33:O33" si="5">IF(D18-D31&gt;0,D18-D31,"")</f>
        <v/>
      </c>
      <c r="E33" s="24" t="str">
        <f t="shared" si="5"/>
        <v/>
      </c>
      <c r="F33" s="24" t="str">
        <f t="shared" si="5"/>
        <v/>
      </c>
      <c r="G33" s="24" t="str">
        <f t="shared" si="5"/>
        <v/>
      </c>
      <c r="H33" s="24" t="str">
        <f t="shared" si="5"/>
        <v/>
      </c>
      <c r="I33" s="24" t="str">
        <f t="shared" si="5"/>
        <v/>
      </c>
      <c r="J33" s="24" t="str">
        <f t="shared" si="5"/>
        <v/>
      </c>
      <c r="K33" s="24" t="str">
        <f t="shared" si="5"/>
        <v/>
      </c>
      <c r="L33" s="24" t="str">
        <f t="shared" si="5"/>
        <v/>
      </c>
      <c r="M33" s="24" t="str">
        <f t="shared" si="5"/>
        <v/>
      </c>
      <c r="N33" s="24" t="str">
        <f t="shared" si="5"/>
        <v/>
      </c>
      <c r="O33" s="24" t="str">
        <f t="shared" si="5"/>
        <v/>
      </c>
    </row>
    <row r="34" spans="1:15" x14ac:dyDescent="0.2">
      <c r="A34" s="27" t="s">
        <v>45</v>
      </c>
      <c r="B34" s="27"/>
      <c r="C34" s="24" t="str">
        <f>IF(C18-C31&lt;0,-C18+C31,"")</f>
        <v/>
      </c>
      <c r="D34" s="24" t="str">
        <f t="shared" ref="D34:O34" si="6">IF(D18-D31&lt;0,-D18+D31,"")</f>
        <v/>
      </c>
      <c r="E34" s="24" t="str">
        <f t="shared" si="6"/>
        <v/>
      </c>
      <c r="F34" s="24" t="str">
        <f t="shared" si="6"/>
        <v/>
      </c>
      <c r="G34" s="24" t="str">
        <f t="shared" si="6"/>
        <v/>
      </c>
      <c r="H34" s="24" t="str">
        <f t="shared" si="6"/>
        <v/>
      </c>
      <c r="I34" s="24" t="str">
        <f t="shared" si="6"/>
        <v/>
      </c>
      <c r="J34" s="24" t="str">
        <f t="shared" si="6"/>
        <v/>
      </c>
      <c r="K34" s="24" t="str">
        <f t="shared" si="6"/>
        <v/>
      </c>
      <c r="L34" s="24" t="str">
        <f t="shared" si="6"/>
        <v/>
      </c>
      <c r="M34" s="24" t="str">
        <f t="shared" si="6"/>
        <v/>
      </c>
      <c r="N34" s="24" t="str">
        <f t="shared" si="6"/>
        <v/>
      </c>
      <c r="O34" s="24" t="str">
        <f t="shared" si="6"/>
        <v/>
      </c>
    </row>
    <row r="35" spans="1:15" ht="20.25" customHeight="1" x14ac:dyDescent="0.2">
      <c r="A35" s="27" t="s">
        <v>200</v>
      </c>
      <c r="B35" s="27"/>
      <c r="C35" s="23">
        <v>0</v>
      </c>
      <c r="D35" s="23">
        <v>0</v>
      </c>
      <c r="E35" s="23">
        <v>0</v>
      </c>
      <c r="F35" s="23">
        <v>0</v>
      </c>
      <c r="G35" s="23">
        <v>0</v>
      </c>
      <c r="H35" s="23">
        <v>0</v>
      </c>
      <c r="I35" s="23">
        <v>0</v>
      </c>
      <c r="J35" s="23">
        <v>0</v>
      </c>
      <c r="K35" s="23">
        <v>0</v>
      </c>
      <c r="L35" s="23">
        <v>0</v>
      </c>
      <c r="M35" s="23">
        <v>0</v>
      </c>
      <c r="N35" s="23">
        <v>0</v>
      </c>
      <c r="O35" s="23">
        <v>0</v>
      </c>
    </row>
    <row r="36" spans="1:15" x14ac:dyDescent="0.2">
      <c r="A36" s="27" t="s">
        <v>201</v>
      </c>
      <c r="B36" s="27"/>
      <c r="C36" s="23">
        <v>0</v>
      </c>
      <c r="D36" s="23">
        <v>0</v>
      </c>
      <c r="E36" s="23">
        <v>0</v>
      </c>
      <c r="F36" s="23">
        <v>0</v>
      </c>
      <c r="G36" s="23">
        <v>0</v>
      </c>
      <c r="H36" s="23">
        <v>0</v>
      </c>
      <c r="I36" s="23">
        <v>0</v>
      </c>
      <c r="J36" s="23">
        <v>0</v>
      </c>
      <c r="K36" s="23">
        <v>0</v>
      </c>
      <c r="L36" s="23">
        <v>0</v>
      </c>
      <c r="M36" s="23">
        <v>0</v>
      </c>
      <c r="N36" s="23">
        <v>0</v>
      </c>
      <c r="O36" s="23">
        <v>0</v>
      </c>
    </row>
    <row r="37" spans="1:15" ht="25.5" x14ac:dyDescent="0.2">
      <c r="A37" s="27" t="s">
        <v>202</v>
      </c>
      <c r="B37" s="27"/>
      <c r="C37" s="23">
        <v>0</v>
      </c>
      <c r="D37" s="23">
        <v>0</v>
      </c>
      <c r="E37" s="23">
        <v>0</v>
      </c>
      <c r="F37" s="23">
        <v>0</v>
      </c>
      <c r="G37" s="23">
        <v>0</v>
      </c>
      <c r="H37" s="23">
        <v>0</v>
      </c>
      <c r="I37" s="23">
        <v>0</v>
      </c>
      <c r="J37" s="23">
        <v>0</v>
      </c>
      <c r="K37" s="23">
        <v>0</v>
      </c>
      <c r="L37" s="23">
        <v>0</v>
      </c>
      <c r="M37" s="23">
        <v>0</v>
      </c>
      <c r="N37" s="23">
        <v>0</v>
      </c>
      <c r="O37" s="23">
        <v>0</v>
      </c>
    </row>
    <row r="38" spans="1:15" x14ac:dyDescent="0.2">
      <c r="A38" s="27" t="s">
        <v>203</v>
      </c>
      <c r="B38" s="27"/>
      <c r="C38" s="23">
        <v>0</v>
      </c>
      <c r="D38" s="23">
        <v>0</v>
      </c>
      <c r="E38" s="23">
        <v>0</v>
      </c>
      <c r="F38" s="23">
        <v>0</v>
      </c>
      <c r="G38" s="23">
        <v>0</v>
      </c>
      <c r="H38" s="23">
        <v>0</v>
      </c>
      <c r="I38" s="23">
        <v>0</v>
      </c>
      <c r="J38" s="23">
        <v>0</v>
      </c>
      <c r="K38" s="23">
        <v>0</v>
      </c>
      <c r="L38" s="23">
        <v>0</v>
      </c>
      <c r="M38" s="23">
        <v>0</v>
      </c>
      <c r="N38" s="23">
        <v>0</v>
      </c>
      <c r="O38" s="23">
        <v>0</v>
      </c>
    </row>
    <row r="39" spans="1:15" x14ac:dyDescent="0.2">
      <c r="A39" s="5" t="s">
        <v>46</v>
      </c>
      <c r="B39" s="5"/>
      <c r="C39" s="61">
        <f>C38+C37+C36+C35</f>
        <v>0</v>
      </c>
      <c r="D39" s="61">
        <f t="shared" ref="D39:O39" si="7">D38+D37+D36+D35</f>
        <v>0</v>
      </c>
      <c r="E39" s="61">
        <f t="shared" si="7"/>
        <v>0</v>
      </c>
      <c r="F39" s="61">
        <f t="shared" si="7"/>
        <v>0</v>
      </c>
      <c r="G39" s="61">
        <f t="shared" si="7"/>
        <v>0</v>
      </c>
      <c r="H39" s="61">
        <f t="shared" si="7"/>
        <v>0</v>
      </c>
      <c r="I39" s="61">
        <f t="shared" si="7"/>
        <v>0</v>
      </c>
      <c r="J39" s="61">
        <f t="shared" si="7"/>
        <v>0</v>
      </c>
      <c r="K39" s="61">
        <f t="shared" si="7"/>
        <v>0</v>
      </c>
      <c r="L39" s="61">
        <f t="shared" si="7"/>
        <v>0</v>
      </c>
      <c r="M39" s="61">
        <f t="shared" si="7"/>
        <v>0</v>
      </c>
      <c r="N39" s="61">
        <f t="shared" si="7"/>
        <v>0</v>
      </c>
      <c r="O39" s="61">
        <f t="shared" si="7"/>
        <v>0</v>
      </c>
    </row>
    <row r="40" spans="1:15" ht="51" x14ac:dyDescent="0.2">
      <c r="A40" s="27" t="s">
        <v>204</v>
      </c>
      <c r="B40" s="27"/>
      <c r="C40" s="23">
        <v>0</v>
      </c>
      <c r="D40" s="23">
        <v>0</v>
      </c>
      <c r="E40" s="23">
        <v>0</v>
      </c>
      <c r="F40" s="23">
        <v>0</v>
      </c>
      <c r="G40" s="23">
        <v>0</v>
      </c>
      <c r="H40" s="23">
        <v>0</v>
      </c>
      <c r="I40" s="23">
        <v>0</v>
      </c>
      <c r="J40" s="23">
        <v>0</v>
      </c>
      <c r="K40" s="23">
        <v>0</v>
      </c>
      <c r="L40" s="23">
        <v>0</v>
      </c>
      <c r="M40" s="23">
        <v>0</v>
      </c>
      <c r="N40" s="23">
        <v>0</v>
      </c>
      <c r="O40" s="23">
        <v>0</v>
      </c>
    </row>
    <row r="41" spans="1:15" x14ac:dyDescent="0.2">
      <c r="A41" s="27" t="s">
        <v>205</v>
      </c>
      <c r="B41" s="27"/>
      <c r="C41" s="23">
        <v>0</v>
      </c>
      <c r="D41" s="23">
        <v>0</v>
      </c>
      <c r="E41" s="23">
        <v>0</v>
      </c>
      <c r="F41" s="23">
        <v>0</v>
      </c>
      <c r="G41" s="23">
        <v>0</v>
      </c>
      <c r="H41" s="23">
        <v>0</v>
      </c>
      <c r="I41" s="23">
        <v>0</v>
      </c>
      <c r="J41" s="23">
        <v>0</v>
      </c>
      <c r="K41" s="23">
        <v>0</v>
      </c>
      <c r="L41" s="23">
        <v>0</v>
      </c>
      <c r="M41" s="23">
        <v>0</v>
      </c>
      <c r="N41" s="23">
        <v>0</v>
      </c>
      <c r="O41" s="23">
        <v>0</v>
      </c>
    </row>
    <row r="42" spans="1:15" x14ac:dyDescent="0.2">
      <c r="A42" s="27" t="s">
        <v>70</v>
      </c>
      <c r="B42" s="27"/>
      <c r="C42" s="23">
        <v>0</v>
      </c>
      <c r="D42" s="23">
        <v>0</v>
      </c>
      <c r="E42" s="23">
        <v>0</v>
      </c>
      <c r="F42" s="23">
        <v>0</v>
      </c>
      <c r="G42" s="23">
        <v>0</v>
      </c>
      <c r="H42" s="23">
        <v>0</v>
      </c>
      <c r="I42" s="23">
        <v>0</v>
      </c>
      <c r="J42" s="23">
        <v>0</v>
      </c>
      <c r="K42" s="23">
        <v>0</v>
      </c>
      <c r="L42" s="23">
        <v>0</v>
      </c>
      <c r="M42" s="23">
        <v>0</v>
      </c>
      <c r="N42" s="23">
        <v>0</v>
      </c>
      <c r="O42" s="23">
        <v>0</v>
      </c>
    </row>
    <row r="43" spans="1:15" s="8" customFormat="1" x14ac:dyDescent="0.2">
      <c r="A43" s="5" t="s">
        <v>47</v>
      </c>
      <c r="B43" s="5"/>
      <c r="C43" s="16">
        <f>SUM(C40:C42)</f>
        <v>0</v>
      </c>
      <c r="D43" s="16">
        <f t="shared" ref="D43:O43" si="8">SUM(D40:D42)</f>
        <v>0</v>
      </c>
      <c r="E43" s="16">
        <f t="shared" si="8"/>
        <v>0</v>
      </c>
      <c r="F43" s="16">
        <f t="shared" si="8"/>
        <v>0</v>
      </c>
      <c r="G43" s="16">
        <f t="shared" si="8"/>
        <v>0</v>
      </c>
      <c r="H43" s="16">
        <f t="shared" si="8"/>
        <v>0</v>
      </c>
      <c r="I43" s="16">
        <f t="shared" si="8"/>
        <v>0</v>
      </c>
      <c r="J43" s="16">
        <f t="shared" si="8"/>
        <v>0</v>
      </c>
      <c r="K43" s="16">
        <f t="shared" si="8"/>
        <v>0</v>
      </c>
      <c r="L43" s="16">
        <f t="shared" si="8"/>
        <v>0</v>
      </c>
      <c r="M43" s="16">
        <f t="shared" si="8"/>
        <v>0</v>
      </c>
      <c r="N43" s="16">
        <f t="shared" si="8"/>
        <v>0</v>
      </c>
      <c r="O43" s="16">
        <f t="shared" si="8"/>
        <v>0</v>
      </c>
    </row>
    <row r="44" spans="1:15" s="8" customFormat="1" x14ac:dyDescent="0.2">
      <c r="A44" s="5" t="s">
        <v>48</v>
      </c>
      <c r="B44" s="5"/>
      <c r="C44" s="16">
        <f>C39-C43</f>
        <v>0</v>
      </c>
      <c r="D44" s="16">
        <f t="shared" ref="D44:O44" si="9">D39-D43</f>
        <v>0</v>
      </c>
      <c r="E44" s="16">
        <f t="shared" si="9"/>
        <v>0</v>
      </c>
      <c r="F44" s="16">
        <f t="shared" si="9"/>
        <v>0</v>
      </c>
      <c r="G44" s="16">
        <f t="shared" si="9"/>
        <v>0</v>
      </c>
      <c r="H44" s="16">
        <f t="shared" si="9"/>
        <v>0</v>
      </c>
      <c r="I44" s="16">
        <f t="shared" si="9"/>
        <v>0</v>
      </c>
      <c r="J44" s="16">
        <f t="shared" si="9"/>
        <v>0</v>
      </c>
      <c r="K44" s="16">
        <f t="shared" si="9"/>
        <v>0</v>
      </c>
      <c r="L44" s="16">
        <f t="shared" si="9"/>
        <v>0</v>
      </c>
      <c r="M44" s="16">
        <f t="shared" si="9"/>
        <v>0</v>
      </c>
      <c r="N44" s="16">
        <f t="shared" si="9"/>
        <v>0</v>
      </c>
      <c r="O44" s="16">
        <f t="shared" si="9"/>
        <v>0</v>
      </c>
    </row>
    <row r="45" spans="1:15" x14ac:dyDescent="0.2">
      <c r="A45" s="27" t="s">
        <v>49</v>
      </c>
      <c r="B45" s="27"/>
      <c r="C45" s="24" t="str">
        <f>IF(C39-C43&gt;0,C39-C43,"")</f>
        <v/>
      </c>
      <c r="D45" s="24" t="str">
        <f t="shared" ref="D45:O45" si="10">IF(D39-D43&gt;0,D39-D43,"")</f>
        <v/>
      </c>
      <c r="E45" s="24" t="str">
        <f t="shared" si="10"/>
        <v/>
      </c>
      <c r="F45" s="24" t="str">
        <f t="shared" si="10"/>
        <v/>
      </c>
      <c r="G45" s="24" t="str">
        <f t="shared" si="10"/>
        <v/>
      </c>
      <c r="H45" s="24" t="str">
        <f t="shared" si="10"/>
        <v/>
      </c>
      <c r="I45" s="24" t="str">
        <f t="shared" si="10"/>
        <v/>
      </c>
      <c r="J45" s="24" t="str">
        <f t="shared" si="10"/>
        <v/>
      </c>
      <c r="K45" s="24" t="str">
        <f t="shared" si="10"/>
        <v/>
      </c>
      <c r="L45" s="24" t="str">
        <f t="shared" si="10"/>
        <v/>
      </c>
      <c r="M45" s="24" t="str">
        <f t="shared" si="10"/>
        <v/>
      </c>
      <c r="N45" s="24" t="str">
        <f t="shared" si="10"/>
        <v/>
      </c>
      <c r="O45" s="24" t="str">
        <f t="shared" si="10"/>
        <v/>
      </c>
    </row>
    <row r="46" spans="1:15" x14ac:dyDescent="0.2">
      <c r="A46" s="27" t="s">
        <v>50</v>
      </c>
      <c r="B46" s="27"/>
      <c r="C46" s="24" t="str">
        <f>IF(C39-C43&lt;0,-C39+C43,"")</f>
        <v/>
      </c>
      <c r="D46" s="24" t="str">
        <f t="shared" ref="D46:O46" si="11">IF(D39-D43&lt;0,-D39+D43,"")</f>
        <v/>
      </c>
      <c r="E46" s="24" t="str">
        <f t="shared" si="11"/>
        <v/>
      </c>
      <c r="F46" s="24" t="str">
        <f t="shared" si="11"/>
        <v/>
      </c>
      <c r="G46" s="24" t="str">
        <f t="shared" si="11"/>
        <v/>
      </c>
      <c r="H46" s="24" t="str">
        <f t="shared" si="11"/>
        <v/>
      </c>
      <c r="I46" s="24" t="str">
        <f t="shared" si="11"/>
        <v/>
      </c>
      <c r="J46" s="24" t="str">
        <f t="shared" si="11"/>
        <v/>
      </c>
      <c r="K46" s="24" t="str">
        <f t="shared" si="11"/>
        <v/>
      </c>
      <c r="L46" s="24" t="str">
        <f t="shared" si="11"/>
        <v/>
      </c>
      <c r="M46" s="24" t="str">
        <f t="shared" si="11"/>
        <v/>
      </c>
      <c r="N46" s="24" t="str">
        <f t="shared" si="11"/>
        <v/>
      </c>
      <c r="O46" s="24" t="str">
        <f t="shared" si="11"/>
        <v/>
      </c>
    </row>
    <row r="47" spans="1:15" s="8" customFormat="1" x14ac:dyDescent="0.2">
      <c r="A47" s="5" t="s">
        <v>51</v>
      </c>
      <c r="B47" s="5"/>
      <c r="C47" s="16">
        <f>C32+C44</f>
        <v>0</v>
      </c>
      <c r="D47" s="16">
        <f t="shared" ref="D47:O47" si="12">D32+D44</f>
        <v>0</v>
      </c>
      <c r="E47" s="16">
        <f t="shared" si="12"/>
        <v>0</v>
      </c>
      <c r="F47" s="16">
        <f t="shared" si="12"/>
        <v>0</v>
      </c>
      <c r="G47" s="16">
        <f t="shared" si="12"/>
        <v>0</v>
      </c>
      <c r="H47" s="16">
        <f t="shared" si="12"/>
        <v>0</v>
      </c>
      <c r="I47" s="16">
        <f t="shared" si="12"/>
        <v>0</v>
      </c>
      <c r="J47" s="16">
        <f t="shared" si="12"/>
        <v>0</v>
      </c>
      <c r="K47" s="16">
        <f t="shared" si="12"/>
        <v>0</v>
      </c>
      <c r="L47" s="16">
        <f t="shared" si="12"/>
        <v>0</v>
      </c>
      <c r="M47" s="16">
        <f t="shared" si="12"/>
        <v>0</v>
      </c>
      <c r="N47" s="16">
        <f t="shared" si="12"/>
        <v>0</v>
      </c>
      <c r="O47" s="16">
        <f t="shared" si="12"/>
        <v>0</v>
      </c>
    </row>
    <row r="48" spans="1:15" x14ac:dyDescent="0.2">
      <c r="A48" s="27" t="s">
        <v>52</v>
      </c>
      <c r="B48" s="27"/>
      <c r="C48" s="24" t="str">
        <f>IF(C32+C44&gt;0,C32+C44,"")</f>
        <v/>
      </c>
      <c r="D48" s="24" t="str">
        <f t="shared" ref="D48:O48" si="13">IF(D32+D44&gt;0,D32+D44,"")</f>
        <v/>
      </c>
      <c r="E48" s="24" t="str">
        <f t="shared" si="13"/>
        <v/>
      </c>
      <c r="F48" s="24" t="str">
        <f t="shared" si="13"/>
        <v/>
      </c>
      <c r="G48" s="24" t="str">
        <f t="shared" si="13"/>
        <v/>
      </c>
      <c r="H48" s="24" t="str">
        <f t="shared" si="13"/>
        <v/>
      </c>
      <c r="I48" s="24" t="str">
        <f t="shared" si="13"/>
        <v/>
      </c>
      <c r="J48" s="24" t="str">
        <f t="shared" si="13"/>
        <v/>
      </c>
      <c r="K48" s="24" t="str">
        <f t="shared" si="13"/>
        <v/>
      </c>
      <c r="L48" s="24" t="str">
        <f t="shared" si="13"/>
        <v/>
      </c>
      <c r="M48" s="24" t="str">
        <f t="shared" si="13"/>
        <v/>
      </c>
      <c r="N48" s="24" t="str">
        <f t="shared" si="13"/>
        <v/>
      </c>
      <c r="O48" s="24" t="str">
        <f t="shared" si="13"/>
        <v/>
      </c>
    </row>
    <row r="49" spans="1:15" x14ac:dyDescent="0.2">
      <c r="A49" s="27" t="s">
        <v>53</v>
      </c>
      <c r="B49" s="27"/>
      <c r="C49" s="24" t="str">
        <f>IF(C32+C44&lt;0,-C32-C44,"")</f>
        <v/>
      </c>
      <c r="D49" s="24" t="str">
        <f t="shared" ref="D49:O49" si="14">IF(D32+D44&lt;0,-D32-D44,"")</f>
        <v/>
      </c>
      <c r="E49" s="61" t="str">
        <f t="shared" si="14"/>
        <v/>
      </c>
      <c r="F49" s="24" t="str">
        <f t="shared" si="14"/>
        <v/>
      </c>
      <c r="G49" s="24" t="str">
        <f t="shared" si="14"/>
        <v/>
      </c>
      <c r="H49" s="24" t="str">
        <f t="shared" si="14"/>
        <v/>
      </c>
      <c r="I49" s="24" t="str">
        <f t="shared" si="14"/>
        <v/>
      </c>
      <c r="J49" s="24" t="str">
        <f t="shared" si="14"/>
        <v/>
      </c>
      <c r="K49" s="24" t="str">
        <f t="shared" si="14"/>
        <v/>
      </c>
      <c r="L49" s="24" t="str">
        <f t="shared" si="14"/>
        <v/>
      </c>
      <c r="M49" s="24" t="str">
        <f t="shared" si="14"/>
        <v/>
      </c>
      <c r="N49" s="24" t="str">
        <f t="shared" si="14"/>
        <v/>
      </c>
      <c r="O49" s="24" t="str">
        <f t="shared" si="14"/>
        <v/>
      </c>
    </row>
    <row r="50" spans="1:15" s="123" customFormat="1" x14ac:dyDescent="0.2">
      <c r="A50" s="5" t="s">
        <v>221</v>
      </c>
      <c r="B50" s="5"/>
      <c r="C50" s="26">
        <v>0</v>
      </c>
      <c r="D50" s="153">
        <v>0</v>
      </c>
      <c r="E50" s="131">
        <v>0</v>
      </c>
      <c r="F50" s="131">
        <v>0</v>
      </c>
      <c r="G50" s="131">
        <v>0</v>
      </c>
      <c r="H50" s="131">
        <v>0</v>
      </c>
      <c r="I50" s="131">
        <v>0</v>
      </c>
      <c r="J50" s="131">
        <v>0</v>
      </c>
      <c r="K50" s="131">
        <v>0</v>
      </c>
      <c r="L50" s="131">
        <v>0</v>
      </c>
      <c r="M50" s="131">
        <v>0</v>
      </c>
      <c r="N50" s="131">
        <v>0</v>
      </c>
      <c r="O50" s="131">
        <v>0</v>
      </c>
    </row>
    <row r="51" spans="1:15" s="123" customFormat="1" x14ac:dyDescent="0.2">
      <c r="A51" s="5" t="s">
        <v>222</v>
      </c>
      <c r="B51" s="5"/>
      <c r="C51" s="26">
        <v>0</v>
      </c>
      <c r="D51" s="153">
        <v>0</v>
      </c>
      <c r="E51" s="131">
        <v>0</v>
      </c>
      <c r="F51" s="131">
        <v>0</v>
      </c>
      <c r="G51" s="131">
        <v>0</v>
      </c>
      <c r="H51" s="131">
        <v>0</v>
      </c>
      <c r="I51" s="131">
        <v>0</v>
      </c>
      <c r="J51" s="131">
        <v>0</v>
      </c>
      <c r="K51" s="131">
        <v>0</v>
      </c>
      <c r="L51" s="131">
        <v>0</v>
      </c>
      <c r="M51" s="131">
        <v>0</v>
      </c>
      <c r="N51" s="131">
        <v>0</v>
      </c>
      <c r="O51" s="131">
        <v>0</v>
      </c>
    </row>
    <row r="52" spans="1:15" s="123" customFormat="1" x14ac:dyDescent="0.2">
      <c r="A52" s="5" t="s">
        <v>54</v>
      </c>
      <c r="B52" s="5"/>
      <c r="C52" s="16">
        <f>C50-C51</f>
        <v>0</v>
      </c>
      <c r="D52" s="16">
        <f>D50-D51</f>
        <v>0</v>
      </c>
      <c r="E52" s="131">
        <f>E50-E51</f>
        <v>0</v>
      </c>
      <c r="F52" s="131">
        <f t="shared" ref="F52:O52" si="15">F50-F51</f>
        <v>0</v>
      </c>
      <c r="G52" s="131">
        <f t="shared" si="15"/>
        <v>0</v>
      </c>
      <c r="H52" s="131">
        <f t="shared" si="15"/>
        <v>0</v>
      </c>
      <c r="I52" s="131">
        <f t="shared" si="15"/>
        <v>0</v>
      </c>
      <c r="J52" s="131">
        <f t="shared" si="15"/>
        <v>0</v>
      </c>
      <c r="K52" s="131">
        <f t="shared" si="15"/>
        <v>0</v>
      </c>
      <c r="L52" s="131">
        <f t="shared" si="15"/>
        <v>0</v>
      </c>
      <c r="M52" s="131">
        <f t="shared" si="15"/>
        <v>0</v>
      </c>
      <c r="N52" s="131">
        <f t="shared" si="15"/>
        <v>0</v>
      </c>
      <c r="O52" s="131">
        <f t="shared" si="15"/>
        <v>0</v>
      </c>
    </row>
    <row r="53" spans="1:15" s="6" customFormat="1" x14ac:dyDescent="0.2">
      <c r="A53" s="27" t="s">
        <v>55</v>
      </c>
      <c r="B53" s="27"/>
      <c r="C53" s="24" t="str">
        <f>IF(C50-C51&gt;0,C50-C51,"")</f>
        <v/>
      </c>
      <c r="D53" s="24" t="str">
        <f>IF(D50-D51&gt;0,D50-D51,"")</f>
        <v/>
      </c>
      <c r="E53" s="24" t="str">
        <f>IF(E50-E51&gt;0,E50-E51,"")</f>
        <v/>
      </c>
      <c r="F53" s="24" t="str">
        <f t="shared" ref="F53:O53" si="16">IF(F50-F51&gt;0,F50-F51,"")</f>
        <v/>
      </c>
      <c r="G53" s="24" t="str">
        <f t="shared" si="16"/>
        <v/>
      </c>
      <c r="H53" s="24" t="str">
        <f t="shared" si="16"/>
        <v/>
      </c>
      <c r="I53" s="24" t="str">
        <f t="shared" si="16"/>
        <v/>
      </c>
      <c r="J53" s="24" t="str">
        <f t="shared" si="16"/>
        <v/>
      </c>
      <c r="K53" s="24" t="str">
        <f t="shared" si="16"/>
        <v/>
      </c>
      <c r="L53" s="24" t="str">
        <f t="shared" si="16"/>
        <v/>
      </c>
      <c r="M53" s="24" t="str">
        <f t="shared" si="16"/>
        <v/>
      </c>
      <c r="N53" s="24" t="str">
        <f t="shared" si="16"/>
        <v/>
      </c>
      <c r="O53" s="24" t="str">
        <f t="shared" si="16"/>
        <v/>
      </c>
    </row>
    <row r="54" spans="1:15" s="6" customFormat="1" x14ac:dyDescent="0.2">
      <c r="A54" s="27" t="s">
        <v>56</v>
      </c>
      <c r="B54" s="27"/>
      <c r="C54" s="24" t="str">
        <f>IF(C50-C51&lt;0,-C50+C51,"")</f>
        <v/>
      </c>
      <c r="D54" s="24" t="str">
        <f>IF(D50-D51&lt;0,-D50+D51,"")</f>
        <v/>
      </c>
      <c r="E54" s="24" t="str">
        <f>IF(E50-E51&lt;0,-E50+E51,"")</f>
        <v/>
      </c>
      <c r="F54" s="24" t="str">
        <f t="shared" ref="F54:O54" si="17">IF(F50-F51&lt;0,-F50+F51,"")</f>
        <v/>
      </c>
      <c r="G54" s="24" t="str">
        <f t="shared" si="17"/>
        <v/>
      </c>
      <c r="H54" s="24" t="str">
        <f t="shared" si="17"/>
        <v/>
      </c>
      <c r="I54" s="24" t="str">
        <f t="shared" si="17"/>
        <v/>
      </c>
      <c r="J54" s="24" t="str">
        <f t="shared" si="17"/>
        <v/>
      </c>
      <c r="K54" s="24" t="str">
        <f t="shared" si="17"/>
        <v/>
      </c>
      <c r="L54" s="24" t="str">
        <f t="shared" si="17"/>
        <v/>
      </c>
      <c r="M54" s="24" t="str">
        <f t="shared" si="17"/>
        <v/>
      </c>
      <c r="N54" s="24" t="str">
        <f t="shared" si="17"/>
        <v/>
      </c>
      <c r="O54" s="24" t="str">
        <f t="shared" si="17"/>
        <v/>
      </c>
    </row>
    <row r="55" spans="1:15" s="123" customFormat="1" x14ac:dyDescent="0.2">
      <c r="A55" s="5" t="s">
        <v>57</v>
      </c>
      <c r="B55" s="5"/>
      <c r="C55" s="16">
        <f>C18+C39+C50</f>
        <v>0</v>
      </c>
      <c r="D55" s="16">
        <f t="shared" ref="D55:O55" si="18">D18+D39+D50</f>
        <v>0</v>
      </c>
      <c r="E55" s="16">
        <f t="shared" si="18"/>
        <v>0</v>
      </c>
      <c r="F55" s="16">
        <f t="shared" si="18"/>
        <v>0</v>
      </c>
      <c r="G55" s="16">
        <f t="shared" si="18"/>
        <v>0</v>
      </c>
      <c r="H55" s="16">
        <f t="shared" si="18"/>
        <v>0</v>
      </c>
      <c r="I55" s="16">
        <f t="shared" si="18"/>
        <v>0</v>
      </c>
      <c r="J55" s="16">
        <f t="shared" si="18"/>
        <v>0</v>
      </c>
      <c r="K55" s="16">
        <f t="shared" si="18"/>
        <v>0</v>
      </c>
      <c r="L55" s="16">
        <f t="shared" si="18"/>
        <v>0</v>
      </c>
      <c r="M55" s="16">
        <f t="shared" si="18"/>
        <v>0</v>
      </c>
      <c r="N55" s="16">
        <f t="shared" si="18"/>
        <v>0</v>
      </c>
      <c r="O55" s="16">
        <f t="shared" si="18"/>
        <v>0</v>
      </c>
    </row>
    <row r="56" spans="1:15" s="123" customFormat="1" x14ac:dyDescent="0.2">
      <c r="A56" s="5" t="s">
        <v>58</v>
      </c>
      <c r="B56" s="5"/>
      <c r="C56" s="16">
        <f>C31+C43+C51</f>
        <v>0</v>
      </c>
      <c r="D56" s="16">
        <f t="shared" ref="D56:O56" si="19">D31+D43+D51</f>
        <v>0</v>
      </c>
      <c r="E56" s="16">
        <f t="shared" si="19"/>
        <v>0</v>
      </c>
      <c r="F56" s="16">
        <f t="shared" si="19"/>
        <v>0</v>
      </c>
      <c r="G56" s="16">
        <f t="shared" si="19"/>
        <v>0</v>
      </c>
      <c r="H56" s="16">
        <f t="shared" si="19"/>
        <v>0</v>
      </c>
      <c r="I56" s="16">
        <f t="shared" si="19"/>
        <v>0</v>
      </c>
      <c r="J56" s="16">
        <f t="shared" si="19"/>
        <v>0</v>
      </c>
      <c r="K56" s="16">
        <f t="shared" si="19"/>
        <v>0</v>
      </c>
      <c r="L56" s="16">
        <f t="shared" si="19"/>
        <v>0</v>
      </c>
      <c r="M56" s="16">
        <f t="shared" si="19"/>
        <v>0</v>
      </c>
      <c r="N56" s="16">
        <f t="shared" si="19"/>
        <v>0</v>
      </c>
      <c r="O56" s="16">
        <f t="shared" si="19"/>
        <v>0</v>
      </c>
    </row>
    <row r="57" spans="1:15" s="123" customFormat="1" x14ac:dyDescent="0.2">
      <c r="A57" s="5" t="s">
        <v>59</v>
      </c>
      <c r="B57" s="5"/>
      <c r="C57" s="16">
        <f>C55-C56</f>
        <v>0</v>
      </c>
      <c r="D57" s="16">
        <f t="shared" ref="D57:O57" si="20">D55-D56</f>
        <v>0</v>
      </c>
      <c r="E57" s="16">
        <f t="shared" si="20"/>
        <v>0</v>
      </c>
      <c r="F57" s="16">
        <f t="shared" si="20"/>
        <v>0</v>
      </c>
      <c r="G57" s="16">
        <f t="shared" si="20"/>
        <v>0</v>
      </c>
      <c r="H57" s="16">
        <f t="shared" si="20"/>
        <v>0</v>
      </c>
      <c r="I57" s="16">
        <f t="shared" si="20"/>
        <v>0</v>
      </c>
      <c r="J57" s="16">
        <f t="shared" si="20"/>
        <v>0</v>
      </c>
      <c r="K57" s="16">
        <f t="shared" si="20"/>
        <v>0</v>
      </c>
      <c r="L57" s="16">
        <f t="shared" si="20"/>
        <v>0</v>
      </c>
      <c r="M57" s="16">
        <f t="shared" si="20"/>
        <v>0</v>
      </c>
      <c r="N57" s="16">
        <f t="shared" si="20"/>
        <v>0</v>
      </c>
      <c r="O57" s="16">
        <f t="shared" si="20"/>
        <v>0</v>
      </c>
    </row>
    <row r="58" spans="1:15" s="6" customFormat="1" x14ac:dyDescent="0.2">
      <c r="A58" s="27" t="s">
        <v>60</v>
      </c>
      <c r="B58" s="27"/>
      <c r="C58" s="24" t="str">
        <f>IF(C55-C56&gt;0,C55-C56,"")</f>
        <v/>
      </c>
      <c r="D58" s="24" t="str">
        <f t="shared" ref="D58:O58" si="21">IF(D55-D56&gt;0,D55-D56,"")</f>
        <v/>
      </c>
      <c r="E58" s="24" t="str">
        <f t="shared" si="21"/>
        <v/>
      </c>
      <c r="F58" s="24" t="str">
        <f t="shared" si="21"/>
        <v/>
      </c>
      <c r="G58" s="24" t="str">
        <f t="shared" si="21"/>
        <v/>
      </c>
      <c r="H58" s="24" t="str">
        <f t="shared" si="21"/>
        <v/>
      </c>
      <c r="I58" s="24" t="str">
        <f t="shared" si="21"/>
        <v/>
      </c>
      <c r="J58" s="24" t="str">
        <f t="shared" si="21"/>
        <v/>
      </c>
      <c r="K58" s="24" t="str">
        <f t="shared" si="21"/>
        <v/>
      </c>
      <c r="L58" s="24" t="str">
        <f t="shared" si="21"/>
        <v/>
      </c>
      <c r="M58" s="24" t="str">
        <f t="shared" si="21"/>
        <v/>
      </c>
      <c r="N58" s="24" t="str">
        <f t="shared" si="21"/>
        <v/>
      </c>
      <c r="O58" s="24" t="str">
        <f t="shared" si="21"/>
        <v/>
      </c>
    </row>
    <row r="59" spans="1:15" s="6" customFormat="1" x14ac:dyDescent="0.2">
      <c r="A59" s="27" t="s">
        <v>61</v>
      </c>
      <c r="B59" s="27"/>
      <c r="C59" s="24" t="str">
        <f>IF(C55-C56&lt;0,-C55+C56,"")</f>
        <v/>
      </c>
      <c r="D59" s="24" t="str">
        <f t="shared" ref="D59:O59" si="22">IF(D55-D56&lt;0,-D55+D56,"")</f>
        <v/>
      </c>
      <c r="E59" s="24" t="str">
        <f t="shared" si="22"/>
        <v/>
      </c>
      <c r="F59" s="24" t="str">
        <f t="shared" si="22"/>
        <v/>
      </c>
      <c r="G59" s="24" t="str">
        <f t="shared" si="22"/>
        <v/>
      </c>
      <c r="H59" s="24" t="str">
        <f t="shared" si="22"/>
        <v/>
      </c>
      <c r="I59" s="24" t="str">
        <f t="shared" si="22"/>
        <v/>
      </c>
      <c r="J59" s="24" t="str">
        <f t="shared" si="22"/>
        <v/>
      </c>
      <c r="K59" s="24" t="str">
        <f t="shared" si="22"/>
        <v/>
      </c>
      <c r="L59" s="24" t="str">
        <f t="shared" si="22"/>
        <v/>
      </c>
      <c r="M59" s="24" t="str">
        <f t="shared" si="22"/>
        <v/>
      </c>
      <c r="N59" s="24" t="str">
        <f t="shared" si="22"/>
        <v/>
      </c>
      <c r="O59" s="24" t="str">
        <f t="shared" si="22"/>
        <v/>
      </c>
    </row>
    <row r="60" spans="1:15" s="6" customFormat="1" x14ac:dyDescent="0.2">
      <c r="A60" s="27" t="s">
        <v>71</v>
      </c>
      <c r="B60" s="27"/>
      <c r="C60" s="23">
        <v>0</v>
      </c>
      <c r="D60" s="23">
        <v>0</v>
      </c>
      <c r="E60" s="23">
        <v>0</v>
      </c>
      <c r="F60" s="23">
        <v>0</v>
      </c>
      <c r="G60" s="23">
        <v>0</v>
      </c>
      <c r="H60" s="23">
        <v>0</v>
      </c>
      <c r="I60" s="23">
        <v>0</v>
      </c>
      <c r="J60" s="23">
        <v>0</v>
      </c>
      <c r="K60" s="23">
        <v>0</v>
      </c>
      <c r="L60" s="23">
        <v>0</v>
      </c>
      <c r="M60" s="23">
        <v>0</v>
      </c>
      <c r="N60" s="23">
        <v>0</v>
      </c>
      <c r="O60" s="23">
        <v>0</v>
      </c>
    </row>
    <row r="61" spans="1:15" s="6" customFormat="1" ht="25.5" x14ac:dyDescent="0.2">
      <c r="A61" s="27" t="s">
        <v>174</v>
      </c>
      <c r="B61" s="27"/>
      <c r="C61" s="23">
        <v>0</v>
      </c>
      <c r="D61" s="23">
        <v>0</v>
      </c>
      <c r="E61" s="23">
        <v>0</v>
      </c>
      <c r="F61" s="23">
        <v>0</v>
      </c>
      <c r="G61" s="23">
        <v>0</v>
      </c>
      <c r="H61" s="23">
        <v>0</v>
      </c>
      <c r="I61" s="23">
        <v>0</v>
      </c>
      <c r="J61" s="23">
        <v>0</v>
      </c>
      <c r="K61" s="23">
        <v>0</v>
      </c>
      <c r="L61" s="23">
        <v>0</v>
      </c>
      <c r="M61" s="23">
        <v>0</v>
      </c>
      <c r="N61" s="23">
        <v>0</v>
      </c>
      <c r="O61" s="23">
        <v>0</v>
      </c>
    </row>
    <row r="62" spans="1:15" s="123" customFormat="1" x14ac:dyDescent="0.2">
      <c r="A62" s="5" t="s">
        <v>62</v>
      </c>
      <c r="B62" s="5"/>
      <c r="C62" s="16">
        <f>C57-C60-C61</f>
        <v>0</v>
      </c>
      <c r="D62" s="16">
        <f t="shared" ref="D62:O62" si="23">D57-D60-D61</f>
        <v>0</v>
      </c>
      <c r="E62" s="16">
        <f t="shared" si="23"/>
        <v>0</v>
      </c>
      <c r="F62" s="16">
        <f t="shared" si="23"/>
        <v>0</v>
      </c>
      <c r="G62" s="16">
        <f t="shared" si="23"/>
        <v>0</v>
      </c>
      <c r="H62" s="16">
        <f t="shared" si="23"/>
        <v>0</v>
      </c>
      <c r="I62" s="16">
        <f t="shared" si="23"/>
        <v>0</v>
      </c>
      <c r="J62" s="16">
        <f t="shared" si="23"/>
        <v>0</v>
      </c>
      <c r="K62" s="16">
        <f t="shared" si="23"/>
        <v>0</v>
      </c>
      <c r="L62" s="16">
        <f t="shared" si="23"/>
        <v>0</v>
      </c>
      <c r="M62" s="16">
        <f t="shared" si="23"/>
        <v>0</v>
      </c>
      <c r="N62" s="16">
        <f t="shared" si="23"/>
        <v>0</v>
      </c>
      <c r="O62" s="16">
        <f t="shared" si="23"/>
        <v>0</v>
      </c>
    </row>
    <row r="63" spans="1:15" s="6" customFormat="1" x14ac:dyDescent="0.2">
      <c r="A63" s="27" t="s">
        <v>63</v>
      </c>
      <c r="B63" s="27"/>
      <c r="C63" s="24">
        <f>IF(C62&gt;=0,C62,"")</f>
        <v>0</v>
      </c>
      <c r="D63" s="24">
        <f t="shared" ref="D63:O63" si="24">IF(D62&gt;=0,D62,"")</f>
        <v>0</v>
      </c>
      <c r="E63" s="24">
        <f t="shared" si="24"/>
        <v>0</v>
      </c>
      <c r="F63" s="24">
        <f t="shared" si="24"/>
        <v>0</v>
      </c>
      <c r="G63" s="24">
        <f t="shared" si="24"/>
        <v>0</v>
      </c>
      <c r="H63" s="24">
        <f t="shared" si="24"/>
        <v>0</v>
      </c>
      <c r="I63" s="24">
        <f t="shared" si="24"/>
        <v>0</v>
      </c>
      <c r="J63" s="24">
        <f t="shared" si="24"/>
        <v>0</v>
      </c>
      <c r="K63" s="24">
        <f t="shared" si="24"/>
        <v>0</v>
      </c>
      <c r="L63" s="24">
        <f t="shared" si="24"/>
        <v>0</v>
      </c>
      <c r="M63" s="24">
        <f t="shared" si="24"/>
        <v>0</v>
      </c>
      <c r="N63" s="24">
        <f t="shared" si="24"/>
        <v>0</v>
      </c>
      <c r="O63" s="24">
        <f t="shared" si="24"/>
        <v>0</v>
      </c>
    </row>
    <row r="64" spans="1:15" s="6" customFormat="1" x14ac:dyDescent="0.2">
      <c r="A64" s="27" t="s">
        <v>64</v>
      </c>
      <c r="B64" s="27"/>
      <c r="C64" s="24" t="str">
        <f>IF(C62&lt;0,-C62,"")</f>
        <v/>
      </c>
      <c r="D64" s="24" t="str">
        <f t="shared" ref="D64:O64" si="25">IF(D62&lt;0,-D62,"")</f>
        <v/>
      </c>
      <c r="E64" s="24" t="str">
        <f t="shared" si="25"/>
        <v/>
      </c>
      <c r="F64" s="24" t="str">
        <f t="shared" si="25"/>
        <v/>
      </c>
      <c r="G64" s="24" t="str">
        <f t="shared" si="25"/>
        <v/>
      </c>
      <c r="H64" s="24" t="str">
        <f t="shared" si="25"/>
        <v/>
      </c>
      <c r="I64" s="24" t="str">
        <f t="shared" si="25"/>
        <v/>
      </c>
      <c r="J64" s="24" t="str">
        <f t="shared" si="25"/>
        <v/>
      </c>
      <c r="K64" s="24" t="str">
        <f t="shared" si="25"/>
        <v/>
      </c>
      <c r="L64" s="24" t="str">
        <f t="shared" si="25"/>
        <v/>
      </c>
      <c r="M64" s="24" t="str">
        <f t="shared" si="25"/>
        <v/>
      </c>
      <c r="N64" s="24" t="str">
        <f t="shared" si="25"/>
        <v/>
      </c>
      <c r="O64" s="24" t="str">
        <f t="shared" si="25"/>
        <v/>
      </c>
    </row>
    <row r="65" spans="1:7" s="6" customFormat="1" x14ac:dyDescent="0.2">
      <c r="A65" s="37"/>
      <c r="B65" s="37"/>
    </row>
    <row r="66" spans="1:7" s="6" customFormat="1" x14ac:dyDescent="0.2">
      <c r="A66" s="37"/>
      <c r="B66" s="37"/>
    </row>
    <row r="67" spans="1:7" s="109" customFormat="1" ht="35.25" customHeight="1" x14ac:dyDescent="0.2">
      <c r="A67" s="134" t="s">
        <v>223</v>
      </c>
      <c r="B67" s="116"/>
    </row>
    <row r="68" spans="1:7" x14ac:dyDescent="0.2">
      <c r="A68" s="124"/>
      <c r="B68" s="124"/>
      <c r="C68" s="125"/>
      <c r="D68" s="125"/>
      <c r="E68" s="125"/>
      <c r="F68" s="125"/>
      <c r="G68" s="125"/>
    </row>
  </sheetData>
  <sheetProtection algorithmName="SHA-512" hashValue="BUOcHiyvJG06ePdj0WTZdMNbe9D4G/FqOJvKYkQTEIB0W4MBh72dVwsXc/nwDby9w3/6TaZ6ZPyrmxaOL9CQhQ==" saltValue="V2+cEwpwd6cj3SVIEo8oJw==" spinCount="100000" sheet="1" formatCells="0" formatColumns="0" formatRows="0" insertColumns="0" insertRows="0" insertHyperlinks="0" deleteColumns="0" deleteRows="0" sort="0" autoFilter="0" pivotTables="0"/>
  <mergeCells count="3">
    <mergeCell ref="A3:E3"/>
    <mergeCell ref="F4:O4"/>
    <mergeCell ref="F3:O3"/>
  </mergeCells>
  <pageMargins left="0.38541666666666669" right="9.375E-2" top="0.75" bottom="0.75" header="0.3" footer="0.3"/>
  <pageSetup paperSize="9" fitToHeight="0" orientation="landscape" blackAndWhite="1" r:id="rId1"/>
  <headerFooter>
    <oddFooter>&amp;RPagina _____ din _____</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view="pageLayout" zoomScaleNormal="100" workbookViewId="0">
      <selection activeCell="D33" sqref="D33"/>
    </sheetView>
  </sheetViews>
  <sheetFormatPr defaultColWidth="12" defaultRowHeight="12.75" x14ac:dyDescent="0.2"/>
  <cols>
    <col min="1" max="1" width="4.85546875" style="137" customWidth="1"/>
    <col min="2" max="5" width="12" style="137"/>
    <col min="6" max="6" width="46.140625" style="137" customWidth="1"/>
    <col min="7" max="16384" width="12" style="137"/>
  </cols>
  <sheetData>
    <row r="1" spans="1:6" ht="15" x14ac:dyDescent="0.2">
      <c r="A1" s="242" t="s">
        <v>155</v>
      </c>
      <c r="B1" s="242"/>
      <c r="C1" s="242"/>
      <c r="D1" s="242"/>
      <c r="E1" s="242"/>
      <c r="F1" s="242"/>
    </row>
    <row r="2" spans="1:6" x14ac:dyDescent="0.2">
      <c r="A2" s="1"/>
      <c r="B2" s="1"/>
      <c r="C2" s="1"/>
      <c r="D2" s="1"/>
      <c r="E2" s="1"/>
      <c r="F2" s="1"/>
    </row>
    <row r="3" spans="1:6" x14ac:dyDescent="0.2">
      <c r="A3" s="241" t="s">
        <v>117</v>
      </c>
      <c r="B3" s="241"/>
      <c r="C3" s="241"/>
      <c r="D3" s="241"/>
      <c r="E3" s="241"/>
      <c r="F3" s="241"/>
    </row>
    <row r="4" spans="1:6" ht="42" customHeight="1" x14ac:dyDescent="0.2">
      <c r="A4" s="241" t="s">
        <v>180</v>
      </c>
      <c r="B4" s="241"/>
      <c r="C4" s="241"/>
      <c r="D4" s="241"/>
      <c r="E4" s="241"/>
      <c r="F4" s="241"/>
    </row>
    <row r="5" spans="1:6" x14ac:dyDescent="0.2">
      <c r="A5" s="135"/>
      <c r="B5" s="135"/>
      <c r="C5" s="135"/>
      <c r="D5" s="135"/>
      <c r="E5" s="135"/>
      <c r="F5" s="135"/>
    </row>
    <row r="6" spans="1:6" x14ac:dyDescent="0.2">
      <c r="A6" s="251" t="s">
        <v>119</v>
      </c>
      <c r="B6" s="251"/>
      <c r="C6" s="251"/>
      <c r="D6" s="251"/>
      <c r="E6" s="251"/>
      <c r="F6" s="251"/>
    </row>
    <row r="8" spans="1:6" ht="54" customHeight="1" x14ac:dyDescent="0.2">
      <c r="A8" s="138" t="s">
        <v>103</v>
      </c>
      <c r="B8" s="239" t="s">
        <v>224</v>
      </c>
      <c r="C8" s="239"/>
      <c r="D8" s="239"/>
      <c r="E8" s="239"/>
      <c r="F8" s="248"/>
    </row>
    <row r="9" spans="1:6" x14ac:dyDescent="0.2">
      <c r="A9" s="139"/>
      <c r="B9" s="249" t="s">
        <v>116</v>
      </c>
      <c r="C9" s="249"/>
      <c r="D9" s="249"/>
      <c r="E9" s="249"/>
      <c r="F9" s="250"/>
    </row>
    <row r="10" spans="1:6" x14ac:dyDescent="0.2">
      <c r="A10" s="139"/>
      <c r="B10" s="240" t="s">
        <v>108</v>
      </c>
      <c r="C10" s="240"/>
      <c r="D10" s="240"/>
      <c r="E10" s="240"/>
      <c r="F10" s="140">
        <f>'1A-Bilant'!D92</f>
        <v>0</v>
      </c>
    </row>
    <row r="11" spans="1:6" x14ac:dyDescent="0.2">
      <c r="A11" s="139"/>
      <c r="B11" s="240" t="s">
        <v>109</v>
      </c>
      <c r="C11" s="240"/>
      <c r="D11" s="240"/>
      <c r="E11" s="240"/>
      <c r="F11" s="140">
        <f>'1A-Bilant'!D95</f>
        <v>0</v>
      </c>
    </row>
    <row r="12" spans="1:6" x14ac:dyDescent="0.2">
      <c r="A12" s="139"/>
      <c r="B12" s="236" t="s">
        <v>110</v>
      </c>
      <c r="C12" s="236"/>
      <c r="D12" s="236"/>
      <c r="E12" s="236"/>
      <c r="F12" s="141">
        <f>F10+F11</f>
        <v>0</v>
      </c>
    </row>
    <row r="13" spans="1:6" ht="27" customHeight="1" x14ac:dyDescent="0.2">
      <c r="A13" s="139"/>
      <c r="B13" s="236" t="s">
        <v>111</v>
      </c>
      <c r="C13" s="236"/>
      <c r="D13" s="236"/>
      <c r="E13" s="236"/>
      <c r="F13" s="243"/>
    </row>
    <row r="14" spans="1:6" ht="27.75" customHeight="1" x14ac:dyDescent="0.2">
      <c r="A14" s="139"/>
      <c r="B14" s="237" t="s">
        <v>225</v>
      </c>
      <c r="C14" s="237"/>
      <c r="D14" s="237"/>
      <c r="E14" s="237"/>
      <c r="F14" s="238"/>
    </row>
    <row r="15" spans="1:6" x14ac:dyDescent="0.2">
      <c r="A15" s="139"/>
      <c r="B15" s="240" t="s">
        <v>112</v>
      </c>
      <c r="C15" s="240"/>
      <c r="D15" s="240"/>
      <c r="E15" s="240"/>
      <c r="F15" s="140">
        <f>'1A-Bilant'!D79</f>
        <v>0</v>
      </c>
    </row>
    <row r="16" spans="1:6" x14ac:dyDescent="0.2">
      <c r="A16" s="139"/>
      <c r="B16" s="240" t="s">
        <v>113</v>
      </c>
      <c r="C16" s="240"/>
      <c r="D16" s="240"/>
      <c r="E16" s="240"/>
      <c r="F16" s="140">
        <f>'1A-Bilant'!D84</f>
        <v>0</v>
      </c>
    </row>
    <row r="17" spans="1:6" x14ac:dyDescent="0.2">
      <c r="A17" s="139"/>
      <c r="B17" s="240" t="s">
        <v>114</v>
      </c>
      <c r="C17" s="240"/>
      <c r="D17" s="240"/>
      <c r="E17" s="240"/>
      <c r="F17" s="140">
        <f>'1A-Bilant'!D85</f>
        <v>0</v>
      </c>
    </row>
    <row r="18" spans="1:6" x14ac:dyDescent="0.2">
      <c r="A18" s="139"/>
      <c r="B18" s="240" t="s">
        <v>115</v>
      </c>
      <c r="C18" s="240"/>
      <c r="D18" s="240"/>
      <c r="E18" s="240"/>
      <c r="F18" s="140">
        <f>'1A-Bilant'!D88</f>
        <v>0</v>
      </c>
    </row>
    <row r="19" spans="1:6" ht="12.75" customHeight="1" x14ac:dyDescent="0.2">
      <c r="A19" s="139"/>
      <c r="B19" s="252" t="s">
        <v>237</v>
      </c>
      <c r="C19" s="252"/>
      <c r="D19" s="252"/>
      <c r="E19" s="252"/>
      <c r="F19" s="141">
        <f>F12+SUM(F16:F18)</f>
        <v>0</v>
      </c>
    </row>
    <row r="20" spans="1:6" ht="27" customHeight="1" x14ac:dyDescent="0.2">
      <c r="A20" s="139"/>
      <c r="B20" s="244" t="s">
        <v>238</v>
      </c>
      <c r="C20" s="244"/>
      <c r="D20" s="244"/>
      <c r="E20" s="244"/>
      <c r="F20" s="245"/>
    </row>
    <row r="21" spans="1:6" x14ac:dyDescent="0.2">
      <c r="A21" s="139"/>
      <c r="B21" s="136" t="s">
        <v>118</v>
      </c>
      <c r="C21" s="246" t="str">
        <f>CONCATENATE("Solicitantul ",IF(F12&gt;=0,"nu ",IF(F19&gt;=0,"nu ", IF(ABS(F19)&gt;F15/2,"","nu "))),"se încadrează în categoria întreprinderilor în dificultate")</f>
        <v>Solicitantul nu se încadrează în categoria întreprinderilor în dificultate</v>
      </c>
      <c r="D21" s="246"/>
      <c r="E21" s="246"/>
      <c r="F21" s="247"/>
    </row>
    <row r="22" spans="1:6" x14ac:dyDescent="0.2">
      <c r="A22" s="139"/>
      <c r="B22" s="142"/>
      <c r="C22" s="142"/>
      <c r="D22" s="142"/>
      <c r="E22" s="142"/>
      <c r="F22" s="143"/>
    </row>
    <row r="23" spans="1:6" ht="25.5" customHeight="1" x14ac:dyDescent="0.2">
      <c r="A23" s="144" t="s">
        <v>104</v>
      </c>
      <c r="B23" s="239" t="s">
        <v>107</v>
      </c>
      <c r="C23" s="239"/>
      <c r="D23" s="239"/>
      <c r="E23" s="239"/>
      <c r="F23" s="239"/>
    </row>
    <row r="24" spans="1:6" ht="26.25" customHeight="1" x14ac:dyDescent="0.2">
      <c r="A24" s="144" t="s">
        <v>105</v>
      </c>
      <c r="B24" s="239" t="s">
        <v>106</v>
      </c>
      <c r="C24" s="239"/>
      <c r="D24" s="239"/>
      <c r="E24" s="239"/>
      <c r="F24" s="239"/>
    </row>
    <row r="27" spans="1:6" ht="44.25" customHeight="1" x14ac:dyDescent="0.2">
      <c r="A27" s="241" t="s">
        <v>181</v>
      </c>
      <c r="B27" s="241"/>
      <c r="C27" s="241"/>
      <c r="D27" s="241"/>
      <c r="E27" s="241"/>
      <c r="F27" s="241"/>
    </row>
  </sheetData>
  <sheetProtection algorithmName="SHA-512" hashValue="Iw5TPfYwHThUYgStAbDHcL562cmNOLBpAd5SoJFRW+BHmSKR/DMkg5DAqKNvPax21q0jqN9raemnFGe7Mb/T1Q==" saltValue="Li17LGCFB8JZCwAzm41MqA==" spinCount="100000" sheet="1" formatCells="0" formatColumns="0" formatRows="0" insertColumns="0" insertRows="0" insertHyperlinks="0" deleteColumns="0" deleteRows="0" sort="0" autoFilter="0" pivotTables="0"/>
  <mergeCells count="21">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 ref="B12:E12"/>
    <mergeCell ref="B14:F14"/>
    <mergeCell ref="B23:F23"/>
    <mergeCell ref="B16:E16"/>
    <mergeCell ref="B17:E17"/>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162"/>
  <sheetViews>
    <sheetView topLeftCell="A99" workbookViewId="0">
      <selection activeCell="G172" sqref="G172"/>
    </sheetView>
  </sheetViews>
  <sheetFormatPr defaultColWidth="9.140625" defaultRowHeight="12.75" x14ac:dyDescent="0.2"/>
  <cols>
    <col min="1" max="1" width="48.7109375" style="217" customWidth="1"/>
    <col min="2" max="2" width="21.28515625" style="185" customWidth="1"/>
    <col min="3" max="3" width="20" style="185" customWidth="1"/>
    <col min="4" max="4" width="16.140625" style="185" customWidth="1"/>
    <col min="5" max="16384" width="9.140625" style="164"/>
  </cols>
  <sheetData>
    <row r="1" spans="1:4" s="159" customFormat="1" x14ac:dyDescent="0.2">
      <c r="A1" s="157" t="s">
        <v>277</v>
      </c>
      <c r="B1" s="158"/>
      <c r="C1" s="158"/>
      <c r="D1" s="158"/>
    </row>
    <row r="2" spans="1:4" s="159" customFormat="1" x14ac:dyDescent="0.2">
      <c r="A2" s="160"/>
      <c r="B2" s="158"/>
      <c r="C2" s="158"/>
      <c r="D2" s="158"/>
    </row>
    <row r="3" spans="1:4" s="159" customFormat="1" x14ac:dyDescent="0.2">
      <c r="A3" s="269" t="s">
        <v>278</v>
      </c>
      <c r="B3" s="269"/>
      <c r="C3" s="269"/>
      <c r="D3" s="269"/>
    </row>
    <row r="4" spans="1:4" s="159" customFormat="1" x14ac:dyDescent="0.2">
      <c r="A4" s="160"/>
      <c r="B4" s="158"/>
      <c r="C4" s="158"/>
      <c r="D4" s="158"/>
    </row>
    <row r="5" spans="1:4" s="159" customFormat="1" x14ac:dyDescent="0.2">
      <c r="A5" s="161"/>
      <c r="B5" s="158"/>
      <c r="C5" s="158"/>
      <c r="D5" s="158"/>
    </row>
    <row r="6" spans="1:4" s="159" customFormat="1" x14ac:dyDescent="0.2">
      <c r="A6" s="268" t="s">
        <v>279</v>
      </c>
      <c r="B6" s="268"/>
      <c r="C6" s="268"/>
      <c r="D6" s="268"/>
    </row>
    <row r="7" spans="1:4" s="159" customFormat="1" x14ac:dyDescent="0.2">
      <c r="A7" s="159" t="s">
        <v>280</v>
      </c>
      <c r="B7" s="158"/>
      <c r="C7" s="158"/>
      <c r="D7" s="158"/>
    </row>
    <row r="8" spans="1:4" s="159" customFormat="1" ht="18.75" customHeight="1" x14ac:dyDescent="0.2">
      <c r="A8" s="260" t="s">
        <v>281</v>
      </c>
      <c r="B8" s="260"/>
      <c r="C8" s="260"/>
      <c r="D8" s="260"/>
    </row>
    <row r="9" spans="1:4" x14ac:dyDescent="0.2">
      <c r="A9" s="162"/>
      <c r="B9" s="163" t="s">
        <v>234</v>
      </c>
      <c r="C9" s="163" t="s">
        <v>235</v>
      </c>
      <c r="D9" s="163" t="s">
        <v>236</v>
      </c>
    </row>
    <row r="10" spans="1:4" ht="15.75" customHeight="1" x14ac:dyDescent="0.2">
      <c r="A10" s="261" t="s">
        <v>282</v>
      </c>
      <c r="B10" s="262"/>
      <c r="C10" s="262"/>
      <c r="D10" s="263"/>
    </row>
    <row r="11" spans="1:4" s="165" customFormat="1" x14ac:dyDescent="0.2">
      <c r="A11" s="270" t="s">
        <v>283</v>
      </c>
      <c r="B11" s="271"/>
      <c r="C11" s="271"/>
      <c r="D11" s="272"/>
    </row>
    <row r="12" spans="1:4" x14ac:dyDescent="0.2">
      <c r="A12" s="166" t="s">
        <v>284</v>
      </c>
      <c r="B12" s="167">
        <v>0</v>
      </c>
      <c r="C12" s="167">
        <v>0</v>
      </c>
      <c r="D12" s="167">
        <v>0</v>
      </c>
    </row>
    <row r="13" spans="1:4" ht="16.5" customHeight="1" x14ac:dyDescent="0.2">
      <c r="A13" s="166" t="s">
        <v>285</v>
      </c>
      <c r="B13" s="167">
        <v>0</v>
      </c>
      <c r="C13" s="167">
        <v>0</v>
      </c>
      <c r="D13" s="167">
        <v>0</v>
      </c>
    </row>
    <row r="14" spans="1:4" x14ac:dyDescent="0.2">
      <c r="A14" s="166" t="s">
        <v>286</v>
      </c>
      <c r="B14" s="167">
        <v>0</v>
      </c>
      <c r="C14" s="167">
        <v>0</v>
      </c>
      <c r="D14" s="167">
        <v>0</v>
      </c>
    </row>
    <row r="15" spans="1:4" x14ac:dyDescent="0.2">
      <c r="A15" s="166" t="s">
        <v>287</v>
      </c>
      <c r="B15" s="167">
        <v>0</v>
      </c>
      <c r="C15" s="167">
        <v>0</v>
      </c>
      <c r="D15" s="167">
        <v>0</v>
      </c>
    </row>
    <row r="16" spans="1:4" ht="25.5" x14ac:dyDescent="0.2">
      <c r="A16" s="166" t="s">
        <v>288</v>
      </c>
      <c r="B16" s="167">
        <v>0</v>
      </c>
      <c r="C16" s="167">
        <v>0</v>
      </c>
      <c r="D16" s="167">
        <v>0</v>
      </c>
    </row>
    <row r="17" spans="1:4" x14ac:dyDescent="0.2">
      <c r="A17" s="166" t="s">
        <v>289</v>
      </c>
      <c r="B17" s="167">
        <v>0</v>
      </c>
      <c r="C17" s="167">
        <v>0</v>
      </c>
      <c r="D17" s="167">
        <v>0</v>
      </c>
    </row>
    <row r="18" spans="1:4" ht="25.5" x14ac:dyDescent="0.2">
      <c r="A18" s="166" t="s">
        <v>290</v>
      </c>
      <c r="B18" s="167">
        <v>0</v>
      </c>
      <c r="C18" s="167">
        <v>0</v>
      </c>
      <c r="D18" s="167">
        <v>0</v>
      </c>
    </row>
    <row r="19" spans="1:4" ht="25.5" x14ac:dyDescent="0.2">
      <c r="A19" s="166" t="s">
        <v>291</v>
      </c>
      <c r="B19" s="167">
        <v>0</v>
      </c>
      <c r="C19" s="167">
        <v>0</v>
      </c>
      <c r="D19" s="167">
        <v>0</v>
      </c>
    </row>
    <row r="20" spans="1:4" x14ac:dyDescent="0.2">
      <c r="A20" s="168" t="s">
        <v>292</v>
      </c>
      <c r="B20" s="169">
        <f>SUM(B12:B16,B18)</f>
        <v>0</v>
      </c>
      <c r="C20" s="169">
        <f t="shared" ref="C20:D20" si="0">SUM(C12:C16,C18)</f>
        <v>0</v>
      </c>
      <c r="D20" s="169">
        <f t="shared" si="0"/>
        <v>0</v>
      </c>
    </row>
    <row r="21" spans="1:4" s="165" customFormat="1" x14ac:dyDescent="0.2">
      <c r="A21" s="273" t="s">
        <v>293</v>
      </c>
      <c r="B21" s="274"/>
      <c r="C21" s="274"/>
      <c r="D21" s="275"/>
    </row>
    <row r="22" spans="1:4" x14ac:dyDescent="0.2">
      <c r="A22" s="166" t="s">
        <v>294</v>
      </c>
      <c r="B22" s="167">
        <v>0</v>
      </c>
      <c r="C22" s="167">
        <v>0</v>
      </c>
      <c r="D22" s="167">
        <v>0</v>
      </c>
    </row>
    <row r="23" spans="1:4" ht="25.5" x14ac:dyDescent="0.2">
      <c r="A23" s="166" t="s">
        <v>295</v>
      </c>
      <c r="B23" s="170">
        <f>B24+B27+B29+B31</f>
        <v>0</v>
      </c>
      <c r="C23" s="170">
        <f t="shared" ref="C23:D23" si="1">C24+C27+C29+C31</f>
        <v>0</v>
      </c>
      <c r="D23" s="170">
        <f t="shared" si="1"/>
        <v>0</v>
      </c>
    </row>
    <row r="24" spans="1:4" ht="25.5" x14ac:dyDescent="0.2">
      <c r="A24" s="166" t="s">
        <v>296</v>
      </c>
      <c r="B24" s="167">
        <v>0</v>
      </c>
      <c r="C24" s="167">
        <v>0</v>
      </c>
      <c r="D24" s="167">
        <v>0</v>
      </c>
    </row>
    <row r="25" spans="1:4" x14ac:dyDescent="0.2">
      <c r="A25" s="166" t="s">
        <v>297</v>
      </c>
      <c r="B25" s="167">
        <v>0</v>
      </c>
      <c r="C25" s="167">
        <v>0</v>
      </c>
      <c r="D25" s="167">
        <v>0</v>
      </c>
    </row>
    <row r="26" spans="1:4" x14ac:dyDescent="0.2">
      <c r="A26" s="166" t="s">
        <v>298</v>
      </c>
      <c r="B26" s="167">
        <v>0</v>
      </c>
      <c r="C26" s="167">
        <v>0</v>
      </c>
      <c r="D26" s="167">
        <v>0</v>
      </c>
    </row>
    <row r="27" spans="1:4" s="165" customFormat="1" x14ac:dyDescent="0.2">
      <c r="A27" s="166" t="s">
        <v>299</v>
      </c>
      <c r="B27" s="167">
        <v>0</v>
      </c>
      <c r="C27" s="167">
        <v>0</v>
      </c>
      <c r="D27" s="167">
        <v>0</v>
      </c>
    </row>
    <row r="28" spans="1:4" x14ac:dyDescent="0.2">
      <c r="A28" s="166" t="s">
        <v>300</v>
      </c>
      <c r="B28" s="167">
        <v>0</v>
      </c>
      <c r="C28" s="167">
        <v>0</v>
      </c>
      <c r="D28" s="167">
        <v>0</v>
      </c>
    </row>
    <row r="29" spans="1:4" ht="25.5" x14ac:dyDescent="0.2">
      <c r="A29" s="166" t="s">
        <v>301</v>
      </c>
      <c r="B29" s="167">
        <v>0</v>
      </c>
      <c r="C29" s="167">
        <v>0</v>
      </c>
      <c r="D29" s="167">
        <v>0</v>
      </c>
    </row>
    <row r="30" spans="1:4" ht="25.5" x14ac:dyDescent="0.2">
      <c r="A30" s="166" t="s">
        <v>302</v>
      </c>
      <c r="B30" s="167">
        <v>0</v>
      </c>
      <c r="C30" s="167">
        <v>0</v>
      </c>
      <c r="D30" s="167">
        <v>0</v>
      </c>
    </row>
    <row r="31" spans="1:4" x14ac:dyDescent="0.2">
      <c r="A31" s="166" t="s">
        <v>303</v>
      </c>
      <c r="B31" s="167">
        <v>0</v>
      </c>
      <c r="C31" s="167">
        <v>0</v>
      </c>
      <c r="D31" s="167">
        <v>0</v>
      </c>
    </row>
    <row r="32" spans="1:4" x14ac:dyDescent="0.2">
      <c r="A32" s="166" t="s">
        <v>304</v>
      </c>
      <c r="B32" s="167">
        <v>0</v>
      </c>
      <c r="C32" s="167">
        <v>0</v>
      </c>
      <c r="D32" s="167">
        <v>0</v>
      </c>
    </row>
    <row r="33" spans="1:4" x14ac:dyDescent="0.2">
      <c r="A33" s="166" t="s">
        <v>305</v>
      </c>
      <c r="B33" s="170">
        <f>B34+B35+B37</f>
        <v>0</v>
      </c>
      <c r="C33" s="170">
        <f t="shared" ref="C33:D33" si="2">C34+C35+C37</f>
        <v>0</v>
      </c>
      <c r="D33" s="170">
        <f t="shared" si="2"/>
        <v>0</v>
      </c>
    </row>
    <row r="34" spans="1:4" x14ac:dyDescent="0.2">
      <c r="A34" s="166" t="s">
        <v>306</v>
      </c>
      <c r="B34" s="167">
        <v>0</v>
      </c>
      <c r="C34" s="167">
        <v>0</v>
      </c>
      <c r="D34" s="167">
        <v>0</v>
      </c>
    </row>
    <row r="35" spans="1:4" x14ac:dyDescent="0.2">
      <c r="A35" s="166" t="s">
        <v>307</v>
      </c>
      <c r="B35" s="167">
        <v>0</v>
      </c>
      <c r="C35" s="167">
        <v>0</v>
      </c>
      <c r="D35" s="167">
        <v>0</v>
      </c>
    </row>
    <row r="36" spans="1:4" x14ac:dyDescent="0.2">
      <c r="A36" s="166" t="s">
        <v>308</v>
      </c>
      <c r="B36" s="167">
        <v>0</v>
      </c>
      <c r="C36" s="167">
        <v>0</v>
      </c>
      <c r="D36" s="167">
        <v>0</v>
      </c>
    </row>
    <row r="37" spans="1:4" x14ac:dyDescent="0.2">
      <c r="A37" s="166" t="s">
        <v>309</v>
      </c>
      <c r="B37" s="167">
        <v>0</v>
      </c>
      <c r="C37" s="167">
        <v>0</v>
      </c>
      <c r="D37" s="167">
        <v>0</v>
      </c>
    </row>
    <row r="38" spans="1:4" x14ac:dyDescent="0.2">
      <c r="A38" s="166" t="s">
        <v>310</v>
      </c>
      <c r="B38" s="167">
        <v>0</v>
      </c>
      <c r="C38" s="167">
        <v>0</v>
      </c>
      <c r="D38" s="167">
        <v>0</v>
      </c>
    </row>
    <row r="39" spans="1:4" x14ac:dyDescent="0.2">
      <c r="A39" s="171" t="s">
        <v>308</v>
      </c>
      <c r="B39" s="167">
        <v>0</v>
      </c>
      <c r="C39" s="167">
        <v>0</v>
      </c>
      <c r="D39" s="167">
        <v>0</v>
      </c>
    </row>
    <row r="40" spans="1:4" ht="25.5" x14ac:dyDescent="0.2">
      <c r="A40" s="166" t="s">
        <v>311</v>
      </c>
      <c r="B40" s="167">
        <v>0</v>
      </c>
      <c r="C40" s="167">
        <v>0</v>
      </c>
      <c r="D40" s="167">
        <v>0</v>
      </c>
    </row>
    <row r="41" spans="1:4" x14ac:dyDescent="0.2">
      <c r="A41" s="171" t="s">
        <v>312</v>
      </c>
      <c r="B41" s="167">
        <v>0</v>
      </c>
      <c r="C41" s="167">
        <v>0</v>
      </c>
      <c r="D41" s="167">
        <v>0</v>
      </c>
    </row>
    <row r="42" spans="1:4" x14ac:dyDescent="0.2">
      <c r="A42" s="166" t="s">
        <v>313</v>
      </c>
      <c r="B42" s="167">
        <v>0</v>
      </c>
      <c r="C42" s="167">
        <v>0</v>
      </c>
      <c r="D42" s="167">
        <v>0</v>
      </c>
    </row>
    <row r="43" spans="1:4" s="165" customFormat="1" x14ac:dyDescent="0.2">
      <c r="A43" s="168" t="s">
        <v>314</v>
      </c>
      <c r="B43" s="169">
        <f t="shared" ref="B43:C43" si="3">B22+B23+B32+B33+B40+B42+B38</f>
        <v>0</v>
      </c>
      <c r="C43" s="169">
        <f t="shared" si="3"/>
        <v>0</v>
      </c>
      <c r="D43" s="169">
        <f>D22+D23+D32+D33+D40+D42+D38</f>
        <v>0</v>
      </c>
    </row>
    <row r="44" spans="1:4" s="165" customFormat="1" x14ac:dyDescent="0.2">
      <c r="A44" s="168" t="s">
        <v>315</v>
      </c>
      <c r="B44" s="169">
        <f>B20+B43</f>
        <v>0</v>
      </c>
      <c r="C44" s="169">
        <f>C20+C43</f>
        <v>0</v>
      </c>
      <c r="D44" s="169">
        <f>D20+D43</f>
        <v>0</v>
      </c>
    </row>
    <row r="45" spans="1:4" s="172" customFormat="1" ht="31.5" customHeight="1" x14ac:dyDescent="0.2">
      <c r="A45" s="273" t="s">
        <v>316</v>
      </c>
      <c r="B45" s="274"/>
      <c r="C45" s="274"/>
      <c r="D45" s="275"/>
    </row>
    <row r="46" spans="1:4" s="174" customFormat="1" ht="25.5" x14ac:dyDescent="0.2">
      <c r="A46" s="173" t="s">
        <v>317</v>
      </c>
      <c r="B46" s="167">
        <v>0</v>
      </c>
      <c r="C46" s="167">
        <v>0</v>
      </c>
      <c r="D46" s="167">
        <v>0</v>
      </c>
    </row>
    <row r="47" spans="1:4" s="174" customFormat="1" x14ac:dyDescent="0.2">
      <c r="A47" s="175" t="s">
        <v>318</v>
      </c>
      <c r="B47" s="167">
        <v>0</v>
      </c>
      <c r="C47" s="167">
        <v>0</v>
      </c>
      <c r="D47" s="167">
        <v>0</v>
      </c>
    </row>
    <row r="48" spans="1:4" s="174" customFormat="1" x14ac:dyDescent="0.2">
      <c r="A48" s="173" t="s">
        <v>319</v>
      </c>
      <c r="B48" s="167">
        <v>0</v>
      </c>
      <c r="C48" s="167">
        <v>0</v>
      </c>
      <c r="D48" s="167">
        <v>0</v>
      </c>
    </row>
    <row r="49" spans="1:4" s="174" customFormat="1" x14ac:dyDescent="0.2">
      <c r="A49" s="173" t="s">
        <v>320</v>
      </c>
      <c r="B49" s="167">
        <v>0</v>
      </c>
      <c r="C49" s="167">
        <v>0</v>
      </c>
      <c r="D49" s="167">
        <v>0</v>
      </c>
    </row>
    <row r="50" spans="1:4" s="174" customFormat="1" x14ac:dyDescent="0.2">
      <c r="A50" s="173" t="s">
        <v>321</v>
      </c>
      <c r="B50" s="169">
        <f>B46+B48+B49</f>
        <v>0</v>
      </c>
      <c r="C50" s="169">
        <f t="shared" ref="C50:D50" si="4">C46+C48+C49</f>
        <v>0</v>
      </c>
      <c r="D50" s="169">
        <f t="shared" si="4"/>
        <v>0</v>
      </c>
    </row>
    <row r="51" spans="1:4" s="174" customFormat="1" ht="29.25" customHeight="1" x14ac:dyDescent="0.2">
      <c r="A51" s="261" t="s">
        <v>322</v>
      </c>
      <c r="B51" s="262"/>
      <c r="C51" s="262"/>
      <c r="D51" s="263"/>
    </row>
    <row r="52" spans="1:4" s="174" customFormat="1" x14ac:dyDescent="0.2">
      <c r="A52" s="173" t="s">
        <v>323</v>
      </c>
      <c r="B52" s="167">
        <v>0</v>
      </c>
      <c r="C52" s="167">
        <v>0</v>
      </c>
      <c r="D52" s="167">
        <v>0</v>
      </c>
    </row>
    <row r="53" spans="1:4" s="174" customFormat="1" x14ac:dyDescent="0.2">
      <c r="A53" s="175" t="s">
        <v>324</v>
      </c>
      <c r="B53" s="167">
        <v>0</v>
      </c>
      <c r="C53" s="167">
        <v>0</v>
      </c>
      <c r="D53" s="167">
        <v>0</v>
      </c>
    </row>
    <row r="54" spans="1:4" s="174" customFormat="1" x14ac:dyDescent="0.2">
      <c r="A54" s="175" t="s">
        <v>325</v>
      </c>
      <c r="B54" s="167">
        <v>0</v>
      </c>
      <c r="C54" s="167">
        <v>0</v>
      </c>
      <c r="D54" s="167">
        <v>0</v>
      </c>
    </row>
    <row r="55" spans="1:4" s="165" customFormat="1" x14ac:dyDescent="0.2">
      <c r="A55" s="173" t="s">
        <v>326</v>
      </c>
      <c r="B55" s="167">
        <v>0</v>
      </c>
      <c r="C55" s="167">
        <v>0</v>
      </c>
      <c r="D55" s="167">
        <v>0</v>
      </c>
    </row>
    <row r="56" spans="1:4" s="165" customFormat="1" x14ac:dyDescent="0.2">
      <c r="A56" s="175" t="s">
        <v>327</v>
      </c>
      <c r="B56" s="167">
        <v>0</v>
      </c>
      <c r="C56" s="167">
        <v>0</v>
      </c>
      <c r="D56" s="167">
        <v>0</v>
      </c>
    </row>
    <row r="57" spans="1:4" x14ac:dyDescent="0.2">
      <c r="A57" s="175" t="s">
        <v>328</v>
      </c>
      <c r="B57" s="167">
        <v>0</v>
      </c>
      <c r="C57" s="167">
        <v>0</v>
      </c>
      <c r="D57" s="167">
        <v>0</v>
      </c>
    </row>
    <row r="58" spans="1:4" s="174" customFormat="1" ht="25.5" x14ac:dyDescent="0.2">
      <c r="A58" s="175" t="s">
        <v>329</v>
      </c>
      <c r="B58" s="167">
        <v>0</v>
      </c>
      <c r="C58" s="167">
        <v>0</v>
      </c>
      <c r="D58" s="167">
        <v>0</v>
      </c>
    </row>
    <row r="59" spans="1:4" s="174" customFormat="1" ht="38.25" x14ac:dyDescent="0.2">
      <c r="A59" s="173" t="s">
        <v>330</v>
      </c>
      <c r="B59" s="167">
        <v>0</v>
      </c>
      <c r="C59" s="167">
        <v>0</v>
      </c>
      <c r="D59" s="167">
        <v>0</v>
      </c>
    </row>
    <row r="60" spans="1:4" s="174" customFormat="1" x14ac:dyDescent="0.2">
      <c r="A60" s="175" t="s">
        <v>331</v>
      </c>
      <c r="B60" s="167">
        <v>0</v>
      </c>
      <c r="C60" s="167">
        <v>0</v>
      </c>
      <c r="D60" s="167">
        <v>0</v>
      </c>
    </row>
    <row r="61" spans="1:4" s="174" customFormat="1" ht="25.5" x14ac:dyDescent="0.2">
      <c r="A61" s="176" t="s">
        <v>332</v>
      </c>
      <c r="B61" s="167">
        <v>0</v>
      </c>
      <c r="C61" s="167">
        <v>0</v>
      </c>
      <c r="D61" s="167">
        <v>0</v>
      </c>
    </row>
    <row r="62" spans="1:4" s="174" customFormat="1" ht="25.5" x14ac:dyDescent="0.2">
      <c r="A62" s="176" t="s">
        <v>333</v>
      </c>
      <c r="B62" s="167">
        <v>0</v>
      </c>
      <c r="C62" s="167">
        <v>0</v>
      </c>
      <c r="D62" s="167">
        <v>0</v>
      </c>
    </row>
    <row r="63" spans="1:4" s="174" customFormat="1" x14ac:dyDescent="0.2">
      <c r="A63" s="173" t="s">
        <v>334</v>
      </c>
      <c r="B63" s="167">
        <v>0</v>
      </c>
      <c r="C63" s="167">
        <v>0</v>
      </c>
      <c r="D63" s="167">
        <v>0</v>
      </c>
    </row>
    <row r="64" spans="1:4" s="174" customFormat="1" ht="25.5" x14ac:dyDescent="0.2">
      <c r="A64" s="173" t="s">
        <v>335</v>
      </c>
      <c r="B64" s="167">
        <v>0</v>
      </c>
      <c r="C64" s="167">
        <v>0</v>
      </c>
      <c r="D64" s="167">
        <v>0</v>
      </c>
    </row>
    <row r="65" spans="1:4" s="174" customFormat="1" ht="14.25" customHeight="1" x14ac:dyDescent="0.2">
      <c r="A65" s="175" t="s">
        <v>336</v>
      </c>
      <c r="B65" s="167">
        <v>0</v>
      </c>
      <c r="C65" s="167">
        <v>0</v>
      </c>
      <c r="D65" s="167">
        <v>0</v>
      </c>
    </row>
    <row r="66" spans="1:4" s="172" customFormat="1" ht="18" customHeight="1" x14ac:dyDescent="0.2">
      <c r="A66" s="173" t="s">
        <v>337</v>
      </c>
      <c r="B66" s="167">
        <v>0</v>
      </c>
      <c r="C66" s="167">
        <v>0</v>
      </c>
      <c r="D66" s="167">
        <v>0</v>
      </c>
    </row>
    <row r="67" spans="1:4" s="165" customFormat="1" x14ac:dyDescent="0.2">
      <c r="A67" s="177" t="s">
        <v>338</v>
      </c>
      <c r="B67" s="167">
        <v>0</v>
      </c>
      <c r="C67" s="167">
        <v>0</v>
      </c>
      <c r="D67" s="167">
        <v>0</v>
      </c>
    </row>
    <row r="68" spans="1:4" s="165" customFormat="1" x14ac:dyDescent="0.2">
      <c r="A68" s="173" t="s">
        <v>339</v>
      </c>
      <c r="B68" s="169">
        <f>B52+B55+B59+B61+B62+B63+B64+B66+B67</f>
        <v>0</v>
      </c>
      <c r="C68" s="169">
        <f t="shared" ref="C68:D68" si="5">C52+C55+C59+C61+C62+C63+C64+C66+C67</f>
        <v>0</v>
      </c>
      <c r="D68" s="169">
        <f t="shared" si="5"/>
        <v>0</v>
      </c>
    </row>
    <row r="69" spans="1:4" s="165" customFormat="1" x14ac:dyDescent="0.2">
      <c r="A69" s="173" t="s">
        <v>340</v>
      </c>
      <c r="B69" s="178">
        <f>B50+B68</f>
        <v>0</v>
      </c>
      <c r="C69" s="178">
        <f>C50+C68</f>
        <v>0</v>
      </c>
      <c r="D69" s="178">
        <f t="shared" ref="D69" si="6">D50+D68</f>
        <v>0</v>
      </c>
    </row>
    <row r="70" spans="1:4" s="165" customFormat="1" ht="25.5" x14ac:dyDescent="0.2">
      <c r="A70" s="173" t="s">
        <v>341</v>
      </c>
      <c r="B70" s="169">
        <f>B44-B69</f>
        <v>0</v>
      </c>
      <c r="C70" s="169">
        <f t="shared" ref="C70:D70" si="7">C44-C69</f>
        <v>0</v>
      </c>
      <c r="D70" s="169">
        <f t="shared" si="7"/>
        <v>0</v>
      </c>
    </row>
    <row r="71" spans="1:4" ht="15.75" customHeight="1" x14ac:dyDescent="0.2">
      <c r="A71" s="261" t="s">
        <v>342</v>
      </c>
      <c r="B71" s="262"/>
      <c r="C71" s="262"/>
      <c r="D71" s="263"/>
    </row>
    <row r="72" spans="1:4" x14ac:dyDescent="0.2">
      <c r="A72" s="173" t="s">
        <v>343</v>
      </c>
      <c r="B72" s="167">
        <v>0</v>
      </c>
      <c r="C72" s="167">
        <v>0</v>
      </c>
      <c r="D72" s="167">
        <v>0</v>
      </c>
    </row>
    <row r="73" spans="1:4" x14ac:dyDescent="0.2">
      <c r="A73" s="173" t="s">
        <v>344</v>
      </c>
      <c r="B73" s="167">
        <v>0</v>
      </c>
      <c r="C73" s="167">
        <v>0</v>
      </c>
      <c r="D73" s="167">
        <v>0</v>
      </c>
    </row>
    <row r="74" spans="1:4" x14ac:dyDescent="0.2">
      <c r="A74" s="173" t="s">
        <v>345</v>
      </c>
      <c r="B74" s="167">
        <v>0</v>
      </c>
      <c r="C74" s="167">
        <v>0</v>
      </c>
      <c r="D74" s="167">
        <v>0</v>
      </c>
    </row>
    <row r="75" spans="1:4" x14ac:dyDescent="0.2">
      <c r="A75" s="173" t="s">
        <v>346</v>
      </c>
      <c r="B75" s="167">
        <v>0</v>
      </c>
      <c r="C75" s="167">
        <v>0</v>
      </c>
      <c r="D75" s="167">
        <v>0</v>
      </c>
    </row>
    <row r="76" spans="1:4" x14ac:dyDescent="0.2">
      <c r="A76" s="173" t="s">
        <v>347</v>
      </c>
      <c r="B76" s="167">
        <v>0</v>
      </c>
      <c r="C76" s="167">
        <v>0</v>
      </c>
      <c r="D76" s="167">
        <v>0</v>
      </c>
    </row>
    <row r="77" spans="1:4" s="165" customFormat="1" x14ac:dyDescent="0.2">
      <c r="A77" s="173" t="s">
        <v>348</v>
      </c>
      <c r="B77" s="169">
        <f>B72+B73-B74+B75-B76</f>
        <v>0</v>
      </c>
      <c r="C77" s="169">
        <f t="shared" ref="C77:D77" si="8">C72+C73-C74+C75-C76</f>
        <v>0</v>
      </c>
      <c r="D77" s="169">
        <f t="shared" si="8"/>
        <v>0</v>
      </c>
    </row>
    <row r="78" spans="1:4" s="165" customFormat="1" ht="13.5" thickBot="1" x14ac:dyDescent="0.25">
      <c r="A78" s="179" t="s">
        <v>349</v>
      </c>
      <c r="B78" s="180">
        <f>B77+B69</f>
        <v>0</v>
      </c>
      <c r="C78" s="180">
        <f>C77+C69</f>
        <v>0</v>
      </c>
      <c r="D78" s="180">
        <f>D77+D69</f>
        <v>0</v>
      </c>
    </row>
    <row r="79" spans="1:4" s="183" customFormat="1" ht="14.25" thickTop="1" thickBot="1" x14ac:dyDescent="0.25">
      <c r="A79" s="181" t="s">
        <v>350</v>
      </c>
      <c r="B79" s="182" t="str">
        <f>IF(B44-B78=0,"da","nu")</f>
        <v>da</v>
      </c>
      <c r="C79" s="182" t="str">
        <f>IF(C44-C78=0,"da","nu")</f>
        <v>da</v>
      </c>
      <c r="D79" s="182" t="str">
        <f>IF(D44-D78=0,"da","nu")</f>
        <v>da</v>
      </c>
    </row>
    <row r="80" spans="1:4" ht="13.5" thickTop="1" x14ac:dyDescent="0.2">
      <c r="A80" s="184"/>
    </row>
    <row r="81" spans="1:5" x14ac:dyDescent="0.2">
      <c r="A81" s="184"/>
    </row>
    <row r="82" spans="1:5" s="187" customFormat="1" x14ac:dyDescent="0.2">
      <c r="A82" s="276" t="s">
        <v>351</v>
      </c>
      <c r="B82" s="276"/>
      <c r="C82" s="276"/>
      <c r="D82" s="276"/>
      <c r="E82" s="186"/>
    </row>
    <row r="83" spans="1:5" s="159" customFormat="1" x14ac:dyDescent="0.2">
      <c r="A83" s="188"/>
      <c r="B83" s="158"/>
      <c r="C83" s="158"/>
      <c r="D83" s="158"/>
      <c r="E83" s="189"/>
    </row>
    <row r="84" spans="1:5" s="159" customFormat="1" x14ac:dyDescent="0.2">
      <c r="A84" s="277" t="s">
        <v>278</v>
      </c>
      <c r="B84" s="277"/>
      <c r="C84" s="277"/>
      <c r="D84" s="277"/>
      <c r="E84" s="189"/>
    </row>
    <row r="85" spans="1:5" s="159" customFormat="1" x14ac:dyDescent="0.2">
      <c r="A85" s="188"/>
      <c r="B85" s="158"/>
      <c r="C85" s="158"/>
      <c r="D85" s="158"/>
      <c r="E85" s="189"/>
    </row>
    <row r="86" spans="1:5" s="159" customFormat="1" x14ac:dyDescent="0.2">
      <c r="A86" s="190"/>
      <c r="B86" s="158"/>
      <c r="C86" s="158"/>
      <c r="D86" s="158"/>
      <c r="E86" s="189"/>
    </row>
    <row r="87" spans="1:5" s="159" customFormat="1" x14ac:dyDescent="0.2">
      <c r="A87" s="268" t="s">
        <v>352</v>
      </c>
      <c r="B87" s="268"/>
      <c r="C87" s="268"/>
      <c r="D87" s="268"/>
      <c r="E87" s="189"/>
    </row>
    <row r="88" spans="1:5" s="159" customFormat="1" x14ac:dyDescent="0.2">
      <c r="A88" s="190" t="s">
        <v>353</v>
      </c>
      <c r="B88" s="158"/>
      <c r="C88" s="158"/>
      <c r="D88" s="158"/>
      <c r="E88" s="189"/>
    </row>
    <row r="89" spans="1:5" s="159" customFormat="1" ht="17.25" customHeight="1" x14ac:dyDescent="0.2">
      <c r="A89" s="260" t="s">
        <v>281</v>
      </c>
      <c r="B89" s="260"/>
      <c r="C89" s="260"/>
      <c r="D89" s="260"/>
      <c r="E89" s="189"/>
    </row>
    <row r="90" spans="1:5" s="165" customFormat="1" x14ac:dyDescent="0.2">
      <c r="A90" s="191"/>
      <c r="B90" s="192" t="str">
        <f>B9</f>
        <v>N-2</v>
      </c>
      <c r="C90" s="192" t="str">
        <f t="shared" ref="C90:D90" si="9">C9</f>
        <v>N-1</v>
      </c>
      <c r="D90" s="192" t="str">
        <f t="shared" si="9"/>
        <v>N</v>
      </c>
      <c r="E90" s="193"/>
    </row>
    <row r="91" spans="1:5" ht="16.5" customHeight="1" x14ac:dyDescent="0.2">
      <c r="A91" s="261" t="s">
        <v>354</v>
      </c>
      <c r="B91" s="262"/>
      <c r="C91" s="262"/>
      <c r="D91" s="263"/>
      <c r="E91" s="194"/>
    </row>
    <row r="92" spans="1:5" ht="33" customHeight="1" x14ac:dyDescent="0.2">
      <c r="A92" s="175" t="s">
        <v>355</v>
      </c>
      <c r="B92" s="195">
        <v>0</v>
      </c>
      <c r="C92" s="195">
        <v>0</v>
      </c>
      <c r="D92" s="195">
        <v>0</v>
      </c>
      <c r="E92" s="194"/>
    </row>
    <row r="93" spans="1:5" ht="16.5" customHeight="1" x14ac:dyDescent="0.2">
      <c r="A93" s="175" t="s">
        <v>356</v>
      </c>
      <c r="B93" s="195">
        <v>0</v>
      </c>
      <c r="C93" s="195">
        <v>0</v>
      </c>
      <c r="D93" s="195">
        <v>0</v>
      </c>
      <c r="E93" s="194"/>
    </row>
    <row r="94" spans="1:5" ht="16.5" customHeight="1" x14ac:dyDescent="0.2">
      <c r="A94" s="175" t="s">
        <v>357</v>
      </c>
      <c r="B94" s="195">
        <v>0</v>
      </c>
      <c r="C94" s="195">
        <v>0</v>
      </c>
      <c r="D94" s="195">
        <v>0</v>
      </c>
      <c r="E94" s="194"/>
    </row>
    <row r="95" spans="1:5" ht="16.5" customHeight="1" x14ac:dyDescent="0.2">
      <c r="A95" s="175" t="s">
        <v>358</v>
      </c>
      <c r="B95" s="195">
        <v>0</v>
      </c>
      <c r="C95" s="195">
        <v>0</v>
      </c>
      <c r="D95" s="195">
        <v>0</v>
      </c>
      <c r="E95" s="194"/>
    </row>
    <row r="96" spans="1:5" s="165" customFormat="1" ht="16.5" customHeight="1" x14ac:dyDescent="0.2">
      <c r="A96" s="191" t="s">
        <v>359</v>
      </c>
      <c r="B96" s="169">
        <f>SUM(B92:B95)</f>
        <v>0</v>
      </c>
      <c r="C96" s="169">
        <f>SUM(C92:C95)</f>
        <v>0</v>
      </c>
      <c r="D96" s="169">
        <f t="shared" ref="D96" si="10">SUM(D92:D95)</f>
        <v>0</v>
      </c>
      <c r="E96" s="193"/>
    </row>
    <row r="97" spans="1:5" s="165" customFormat="1" ht="16.5" customHeight="1" x14ac:dyDescent="0.2">
      <c r="A97" s="261" t="s">
        <v>360</v>
      </c>
      <c r="B97" s="262"/>
      <c r="C97" s="262"/>
      <c r="D97" s="263"/>
      <c r="E97" s="193"/>
    </row>
    <row r="98" spans="1:5" ht="16.5" customHeight="1" x14ac:dyDescent="0.2">
      <c r="A98" s="175" t="s">
        <v>361</v>
      </c>
      <c r="B98" s="195">
        <v>0</v>
      </c>
      <c r="C98" s="195">
        <v>0</v>
      </c>
      <c r="D98" s="195">
        <v>0</v>
      </c>
      <c r="E98" s="194"/>
    </row>
    <row r="99" spans="1:5" ht="16.5" customHeight="1" x14ac:dyDescent="0.2">
      <c r="A99" s="175" t="s">
        <v>362</v>
      </c>
      <c r="B99" s="195">
        <v>0</v>
      </c>
      <c r="C99" s="195">
        <v>0</v>
      </c>
      <c r="D99" s="195">
        <v>0</v>
      </c>
      <c r="E99" s="194"/>
    </row>
    <row r="100" spans="1:5" ht="16.5" customHeight="1" x14ac:dyDescent="0.2">
      <c r="A100" s="175" t="s">
        <v>363</v>
      </c>
      <c r="B100" s="195">
        <v>0</v>
      </c>
      <c r="C100" s="195">
        <v>0</v>
      </c>
      <c r="D100" s="195">
        <v>0</v>
      </c>
      <c r="E100" s="194"/>
    </row>
    <row r="101" spans="1:5" ht="16.5" customHeight="1" x14ac:dyDescent="0.2">
      <c r="A101" s="175" t="s">
        <v>364</v>
      </c>
      <c r="B101" s="195">
        <v>0</v>
      </c>
      <c r="C101" s="195">
        <v>0</v>
      </c>
      <c r="D101" s="195">
        <v>0</v>
      </c>
      <c r="E101" s="194"/>
    </row>
    <row r="102" spans="1:5" ht="16.5" customHeight="1" x14ac:dyDescent="0.2">
      <c r="A102" s="196" t="s">
        <v>365</v>
      </c>
      <c r="B102" s="195">
        <v>0</v>
      </c>
      <c r="C102" s="195">
        <v>0</v>
      </c>
      <c r="D102" s="195">
        <v>0</v>
      </c>
      <c r="E102" s="194"/>
    </row>
    <row r="103" spans="1:5" s="165" customFormat="1" ht="16.5" customHeight="1" x14ac:dyDescent="0.2">
      <c r="A103" s="191" t="s">
        <v>366</v>
      </c>
      <c r="B103" s="169">
        <f>SUM(B98:B102)</f>
        <v>0</v>
      </c>
      <c r="C103" s="169">
        <f t="shared" ref="C103:D103" si="11">SUM(C98:C102)</f>
        <v>0</v>
      </c>
      <c r="D103" s="169">
        <f t="shared" si="11"/>
        <v>0</v>
      </c>
      <c r="E103" s="193"/>
    </row>
    <row r="104" spans="1:5" s="165" customFormat="1" ht="16.5" customHeight="1" x14ac:dyDescent="0.2">
      <c r="A104" s="191" t="s">
        <v>367</v>
      </c>
      <c r="B104" s="169">
        <f>B96-B103</f>
        <v>0</v>
      </c>
      <c r="C104" s="169">
        <f t="shared" ref="C104:D104" si="12">C96-C103</f>
        <v>0</v>
      </c>
      <c r="D104" s="169">
        <f t="shared" si="12"/>
        <v>0</v>
      </c>
      <c r="E104" s="193"/>
    </row>
    <row r="105" spans="1:5" ht="16.5" customHeight="1" x14ac:dyDescent="0.2">
      <c r="A105" s="197" t="s">
        <v>368</v>
      </c>
      <c r="B105" s="170">
        <f>IF(B104&lt;0,"",B104)</f>
        <v>0</v>
      </c>
      <c r="C105" s="170">
        <f>IF(C104&lt;0,"",C104)</f>
        <v>0</v>
      </c>
      <c r="D105" s="170">
        <f>IF(D104&lt;0,"",D104)</f>
        <v>0</v>
      </c>
      <c r="E105" s="194"/>
    </row>
    <row r="106" spans="1:5" ht="16.5" customHeight="1" x14ac:dyDescent="0.2">
      <c r="A106" s="197" t="s">
        <v>369</v>
      </c>
      <c r="B106" s="170" t="str">
        <f>IF(B104&lt;0,-B104,"")</f>
        <v/>
      </c>
      <c r="C106" s="170" t="str">
        <f>IF(C104&lt;0,-C104,"")</f>
        <v/>
      </c>
      <c r="D106" s="170" t="str">
        <f>IF(D104&lt;0,-D104,"")</f>
        <v/>
      </c>
      <c r="E106" s="194"/>
    </row>
    <row r="107" spans="1:5" s="165" customFormat="1" ht="16.5" customHeight="1" x14ac:dyDescent="0.2">
      <c r="A107" s="191" t="s">
        <v>370</v>
      </c>
      <c r="B107" s="198">
        <v>0</v>
      </c>
      <c r="C107" s="198">
        <v>0</v>
      </c>
      <c r="D107" s="198">
        <v>0</v>
      </c>
      <c r="E107" s="193"/>
    </row>
    <row r="108" spans="1:5" s="165" customFormat="1" ht="16.5" customHeight="1" x14ac:dyDescent="0.2">
      <c r="A108" s="191" t="s">
        <v>371</v>
      </c>
      <c r="B108" s="198">
        <v>0</v>
      </c>
      <c r="C108" s="198">
        <v>0</v>
      </c>
      <c r="D108" s="198">
        <v>0</v>
      </c>
      <c r="E108" s="193"/>
    </row>
    <row r="109" spans="1:5" s="165" customFormat="1" ht="16.5" customHeight="1" x14ac:dyDescent="0.2">
      <c r="A109" s="191" t="s">
        <v>372</v>
      </c>
      <c r="B109" s="169">
        <f>B107-B108</f>
        <v>0</v>
      </c>
      <c r="C109" s="169">
        <f t="shared" ref="C109:D109" si="13">C107-C108</f>
        <v>0</v>
      </c>
      <c r="D109" s="169">
        <f t="shared" si="13"/>
        <v>0</v>
      </c>
      <c r="E109" s="193"/>
    </row>
    <row r="110" spans="1:5" ht="16.5" customHeight="1" x14ac:dyDescent="0.2">
      <c r="A110" s="197" t="s">
        <v>368</v>
      </c>
      <c r="B110" s="170">
        <f>IF(B109&lt;0,"",B109)</f>
        <v>0</v>
      </c>
      <c r="C110" s="170">
        <f>IF(C109&lt;0,"",C109)</f>
        <v>0</v>
      </c>
      <c r="D110" s="170">
        <f>IF(D109&lt;0,"",D109)</f>
        <v>0</v>
      </c>
      <c r="E110" s="194"/>
    </row>
    <row r="111" spans="1:5" ht="16.5" customHeight="1" x14ac:dyDescent="0.2">
      <c r="A111" s="197" t="s">
        <v>369</v>
      </c>
      <c r="B111" s="170" t="str">
        <f>IF(B109&lt;0,-B109,"")</f>
        <v/>
      </c>
      <c r="C111" s="170" t="str">
        <f>IF(C109&lt;0,-C109,"")</f>
        <v/>
      </c>
      <c r="D111" s="170" t="str">
        <f>IF(D109&lt;0,-D109,"")</f>
        <v/>
      </c>
      <c r="E111" s="194"/>
    </row>
    <row r="112" spans="1:5" s="165" customFormat="1" ht="16.5" customHeight="1" x14ac:dyDescent="0.2">
      <c r="A112" s="191" t="s">
        <v>373</v>
      </c>
      <c r="B112" s="169">
        <f>B104+B109</f>
        <v>0</v>
      </c>
      <c r="C112" s="169">
        <f>C104+C109</f>
        <v>0</v>
      </c>
      <c r="D112" s="169">
        <f>D104+D109</f>
        <v>0</v>
      </c>
      <c r="E112" s="193"/>
    </row>
    <row r="113" spans="1:5" ht="16.5" customHeight="1" x14ac:dyDescent="0.2">
      <c r="A113" s="197" t="s">
        <v>368</v>
      </c>
      <c r="B113" s="170">
        <f>IF(B112&lt;0,"",B112)</f>
        <v>0</v>
      </c>
      <c r="C113" s="170">
        <f>IF(C112&lt;0,"",C112)</f>
        <v>0</v>
      </c>
      <c r="D113" s="170">
        <f>IF(D112&lt;0,"",D112)</f>
        <v>0</v>
      </c>
      <c r="E113" s="194"/>
    </row>
    <row r="114" spans="1:5" ht="16.5" customHeight="1" x14ac:dyDescent="0.2">
      <c r="A114" s="197" t="s">
        <v>369</v>
      </c>
      <c r="B114" s="170" t="str">
        <f>IF(B112&lt;0,-B112,"")</f>
        <v/>
      </c>
      <c r="C114" s="170" t="str">
        <f>IF(C112&lt;0,-C112,"")</f>
        <v/>
      </c>
      <c r="D114" s="170" t="str">
        <f>IF(D112&lt;0,-D112,"")</f>
        <v/>
      </c>
      <c r="E114" s="194"/>
    </row>
    <row r="115" spans="1:5" s="193" customFormat="1" ht="16.5" customHeight="1" x14ac:dyDescent="0.2">
      <c r="A115" s="191" t="s">
        <v>374</v>
      </c>
      <c r="B115" s="198">
        <v>0</v>
      </c>
      <c r="C115" s="198">
        <v>0</v>
      </c>
      <c r="D115" s="198">
        <v>0</v>
      </c>
    </row>
    <row r="116" spans="1:5" s="193" customFormat="1" ht="16.5" customHeight="1" x14ac:dyDescent="0.2">
      <c r="A116" s="191" t="s">
        <v>375</v>
      </c>
      <c r="B116" s="198">
        <v>0</v>
      </c>
      <c r="C116" s="198">
        <v>0</v>
      </c>
      <c r="D116" s="198">
        <v>0</v>
      </c>
    </row>
    <row r="117" spans="1:5" s="193" customFormat="1" ht="16.5" customHeight="1" x14ac:dyDescent="0.2">
      <c r="A117" s="191" t="s">
        <v>376</v>
      </c>
      <c r="B117" s="169">
        <f>B115-B116</f>
        <v>0</v>
      </c>
      <c r="C117" s="169">
        <f>C115-C116</f>
        <v>0</v>
      </c>
      <c r="D117" s="169">
        <f>D115-D116</f>
        <v>0</v>
      </c>
    </row>
    <row r="118" spans="1:5" s="194" customFormat="1" ht="16.5" customHeight="1" x14ac:dyDescent="0.2">
      <c r="A118" s="197" t="s">
        <v>368</v>
      </c>
      <c r="B118" s="170">
        <f>IF(B117&lt;0,"",B117)</f>
        <v>0</v>
      </c>
      <c r="C118" s="170">
        <f>IF(C117&lt;0,"",C117)</f>
        <v>0</v>
      </c>
      <c r="D118" s="170">
        <f>IF(D117&lt;0,"",D117)</f>
        <v>0</v>
      </c>
    </row>
    <row r="119" spans="1:5" s="194" customFormat="1" ht="16.5" customHeight="1" x14ac:dyDescent="0.2">
      <c r="A119" s="197" t="s">
        <v>369</v>
      </c>
      <c r="B119" s="170" t="str">
        <f>IF(B117&lt;0,-B117,"")</f>
        <v/>
      </c>
      <c r="C119" s="170" t="str">
        <f>IF(C117&lt;0,-C117,"")</f>
        <v/>
      </c>
      <c r="D119" s="170" t="str">
        <f>IF(D117&lt;0,-D117,"")</f>
        <v/>
      </c>
    </row>
    <row r="120" spans="1:5" s="193" customFormat="1" ht="16.5" customHeight="1" x14ac:dyDescent="0.2">
      <c r="A120" s="191" t="s">
        <v>377</v>
      </c>
      <c r="B120" s="169">
        <f>B96+B107+B115</f>
        <v>0</v>
      </c>
      <c r="C120" s="169">
        <f t="shared" ref="C120:D120" si="14">C96+C107+C115</f>
        <v>0</v>
      </c>
      <c r="D120" s="169">
        <f t="shared" si="14"/>
        <v>0</v>
      </c>
    </row>
    <row r="121" spans="1:5" s="193" customFormat="1" ht="16.5" customHeight="1" x14ac:dyDescent="0.2">
      <c r="A121" s="191" t="s">
        <v>378</v>
      </c>
      <c r="B121" s="169">
        <f>B103+B108+B116</f>
        <v>0</v>
      </c>
      <c r="C121" s="169">
        <f>C103+C108+C116</f>
        <v>0</v>
      </c>
      <c r="D121" s="169">
        <f>D103+D108+D116</f>
        <v>0</v>
      </c>
    </row>
    <row r="122" spans="1:5" s="193" customFormat="1" ht="16.5" customHeight="1" x14ac:dyDescent="0.2">
      <c r="A122" s="191" t="s">
        <v>379</v>
      </c>
      <c r="B122" s="169">
        <f>B120-B121</f>
        <v>0</v>
      </c>
      <c r="C122" s="169">
        <f t="shared" ref="C122:D122" si="15">C120-C121</f>
        <v>0</v>
      </c>
      <c r="D122" s="169">
        <f t="shared" si="15"/>
        <v>0</v>
      </c>
    </row>
    <row r="123" spans="1:5" ht="16.5" customHeight="1" x14ac:dyDescent="0.2">
      <c r="A123" s="197" t="s">
        <v>368</v>
      </c>
      <c r="B123" s="170">
        <f>IF(B122&lt;0,"",B122)</f>
        <v>0</v>
      </c>
      <c r="C123" s="170">
        <f>IF(C122&lt;0,"",C122)</f>
        <v>0</v>
      </c>
      <c r="D123" s="170">
        <f>IF(D122&lt;0,"",D122)</f>
        <v>0</v>
      </c>
      <c r="E123" s="194"/>
    </row>
    <row r="124" spans="1:5" ht="16.5" customHeight="1" x14ac:dyDescent="0.2">
      <c r="A124" s="197" t="s">
        <v>369</v>
      </c>
      <c r="B124" s="170" t="str">
        <f>IF(B122&lt;0,-B122,"")</f>
        <v/>
      </c>
      <c r="C124" s="170" t="str">
        <f>IF(C122&lt;0,-C122,"")</f>
        <v/>
      </c>
      <c r="D124" s="170" t="str">
        <f>IF(D122&lt;0,-D122,"")</f>
        <v/>
      </c>
      <c r="E124" s="194"/>
    </row>
    <row r="127" spans="1:5" s="201" customFormat="1" x14ac:dyDescent="0.2">
      <c r="A127" s="199" t="s">
        <v>255</v>
      </c>
      <c r="B127" s="199"/>
      <c r="C127" s="199"/>
      <c r="D127" s="199"/>
      <c r="E127" s="200"/>
    </row>
    <row r="128" spans="1:5" s="201" customFormat="1" x14ac:dyDescent="0.2">
      <c r="A128" s="202"/>
      <c r="B128" s="202"/>
      <c r="C128" s="202"/>
      <c r="D128" s="202"/>
      <c r="E128" s="202"/>
    </row>
    <row r="129" spans="1:5" s="201" customFormat="1" x14ac:dyDescent="0.2">
      <c r="A129" s="264" t="s">
        <v>117</v>
      </c>
      <c r="B129" s="264"/>
      <c r="C129" s="264"/>
      <c r="D129" s="264"/>
      <c r="E129" s="264"/>
    </row>
    <row r="130" spans="1:5" s="201" customFormat="1" ht="39.75" customHeight="1" x14ac:dyDescent="0.2">
      <c r="A130" s="264" t="s">
        <v>380</v>
      </c>
      <c r="B130" s="264"/>
      <c r="C130" s="264"/>
      <c r="D130" s="264"/>
      <c r="E130" s="203"/>
    </row>
    <row r="131" spans="1:5" x14ac:dyDescent="0.2">
      <c r="A131" s="202"/>
      <c r="B131" s="202"/>
      <c r="C131" s="202"/>
      <c r="D131" s="202"/>
      <c r="E131" s="202"/>
    </row>
    <row r="132" spans="1:5" s="201" customFormat="1" ht="28.5" customHeight="1" x14ac:dyDescent="0.2">
      <c r="A132" s="265" t="s">
        <v>381</v>
      </c>
      <c r="B132" s="265"/>
      <c r="C132" s="265"/>
      <c r="D132" s="265"/>
    </row>
    <row r="133" spans="1:5" s="201" customFormat="1" ht="32.25" customHeight="1" x14ac:dyDescent="0.2">
      <c r="A133" s="266" t="s">
        <v>382</v>
      </c>
      <c r="B133" s="266"/>
      <c r="C133" s="266"/>
      <c r="D133" s="266"/>
    </row>
    <row r="134" spans="1:5" s="201" customFormat="1" ht="30.75" customHeight="1" x14ac:dyDescent="0.2">
      <c r="A134" s="266" t="s">
        <v>383</v>
      </c>
      <c r="B134" s="266"/>
      <c r="C134" s="266"/>
      <c r="D134" s="266"/>
    </row>
    <row r="135" spans="1:5" s="201" customFormat="1" ht="30" customHeight="1" x14ac:dyDescent="0.2">
      <c r="A135" s="266" t="s">
        <v>384</v>
      </c>
      <c r="B135" s="266"/>
      <c r="C135" s="266"/>
      <c r="D135" s="266"/>
    </row>
    <row r="136" spans="1:5" s="201" customFormat="1" x14ac:dyDescent="0.2">
      <c r="A136" s="204" t="s">
        <v>256</v>
      </c>
      <c r="B136" s="205"/>
      <c r="C136" s="205"/>
      <c r="D136" s="205"/>
    </row>
    <row r="137" spans="1:5" s="201" customFormat="1" x14ac:dyDescent="0.2">
      <c r="A137" s="204" t="s">
        <v>257</v>
      </c>
      <c r="B137" s="205"/>
      <c r="C137" s="205"/>
      <c r="D137" s="205"/>
    </row>
    <row r="138" spans="1:5" s="201" customFormat="1" ht="20.25" customHeight="1" x14ac:dyDescent="0.2">
      <c r="A138" s="267" t="s">
        <v>385</v>
      </c>
      <c r="B138" s="267"/>
      <c r="C138" s="267"/>
      <c r="D138" s="267"/>
    </row>
    <row r="139" spans="1:5" s="201" customFormat="1" ht="22.5" customHeight="1" x14ac:dyDescent="0.2">
      <c r="A139" s="267" t="s">
        <v>386</v>
      </c>
      <c r="B139" s="267"/>
      <c r="C139" s="267"/>
      <c r="D139" s="267"/>
    </row>
    <row r="140" spans="1:5" s="201" customFormat="1" x14ac:dyDescent="0.2">
      <c r="A140" s="204" t="s">
        <v>258</v>
      </c>
      <c r="B140" s="205"/>
      <c r="C140" s="205"/>
      <c r="D140" s="205"/>
    </row>
    <row r="141" spans="1:5" s="201" customFormat="1" x14ac:dyDescent="0.2">
      <c r="A141" s="204" t="s">
        <v>259</v>
      </c>
      <c r="B141" s="205"/>
      <c r="C141" s="205"/>
      <c r="D141" s="205"/>
    </row>
    <row r="142" spans="1:5" s="201" customFormat="1" ht="32.25" customHeight="1" x14ac:dyDescent="0.2">
      <c r="A142" s="254" t="s">
        <v>260</v>
      </c>
      <c r="B142" s="254"/>
      <c r="C142" s="254"/>
      <c r="D142" s="254"/>
    </row>
    <row r="143" spans="1:5" s="201" customFormat="1" ht="27.75" customHeight="1" x14ac:dyDescent="0.2">
      <c r="A143" s="254" t="s">
        <v>387</v>
      </c>
      <c r="B143" s="254"/>
      <c r="C143" s="254"/>
      <c r="D143" s="254"/>
    </row>
    <row r="144" spans="1:5" s="201" customFormat="1" x14ac:dyDescent="0.2">
      <c r="A144" s="204"/>
      <c r="B144" s="205"/>
      <c r="C144" s="205"/>
      <c r="D144" s="205"/>
    </row>
    <row r="145" spans="1:4" s="201" customFormat="1" ht="21.75" customHeight="1" thickBot="1" x14ac:dyDescent="0.25">
      <c r="A145" s="254" t="s">
        <v>261</v>
      </c>
      <c r="B145" s="254"/>
      <c r="C145" s="254"/>
      <c r="D145" s="254"/>
    </row>
    <row r="146" spans="1:4" s="201" customFormat="1" ht="13.5" thickBot="1" x14ac:dyDescent="0.25">
      <c r="A146" s="206"/>
      <c r="B146" s="163" t="s">
        <v>235</v>
      </c>
      <c r="C146" s="163" t="s">
        <v>236</v>
      </c>
      <c r="D146" s="207"/>
    </row>
    <row r="147" spans="1:4" s="201" customFormat="1" ht="13.5" thickBot="1" x14ac:dyDescent="0.25">
      <c r="A147" s="208" t="s">
        <v>262</v>
      </c>
      <c r="B147" s="209">
        <f>C68</f>
        <v>0</v>
      </c>
      <c r="C147" s="209">
        <f>D68</f>
        <v>0</v>
      </c>
      <c r="D147" s="210">
        <v>1</v>
      </c>
    </row>
    <row r="148" spans="1:4" s="201" customFormat="1" ht="13.5" thickBot="1" x14ac:dyDescent="0.25">
      <c r="A148" s="208" t="s">
        <v>263</v>
      </c>
      <c r="B148" s="209">
        <f>C50</f>
        <v>0</v>
      </c>
      <c r="C148" s="209">
        <f>D50</f>
        <v>0</v>
      </c>
      <c r="D148" s="210">
        <v>2</v>
      </c>
    </row>
    <row r="149" spans="1:4" s="201" customFormat="1" ht="13.5" thickBot="1" x14ac:dyDescent="0.25">
      <c r="A149" s="208" t="s">
        <v>264</v>
      </c>
      <c r="B149" s="209">
        <f>B147+B148</f>
        <v>0</v>
      </c>
      <c r="C149" s="209">
        <f>C147+C148</f>
        <v>0</v>
      </c>
      <c r="D149" s="210">
        <v>3</v>
      </c>
    </row>
    <row r="150" spans="1:4" s="201" customFormat="1" ht="13.5" thickBot="1" x14ac:dyDescent="0.25">
      <c r="A150" s="208" t="s">
        <v>265</v>
      </c>
      <c r="B150" s="209">
        <f>C77</f>
        <v>0</v>
      </c>
      <c r="C150" s="209">
        <f>D77</f>
        <v>0</v>
      </c>
      <c r="D150" s="210">
        <v>4</v>
      </c>
    </row>
    <row r="151" spans="1:4" s="201" customFormat="1" x14ac:dyDescent="0.2">
      <c r="A151" s="211" t="s">
        <v>266</v>
      </c>
      <c r="B151" s="255" t="e">
        <f>B149/B150</f>
        <v>#DIV/0!</v>
      </c>
      <c r="C151" s="255" t="e">
        <f>C149/C150</f>
        <v>#DIV/0!</v>
      </c>
      <c r="D151" s="257" t="s">
        <v>267</v>
      </c>
    </row>
    <row r="152" spans="1:4" s="201" customFormat="1" ht="15" thickBot="1" x14ac:dyDescent="0.25">
      <c r="A152" s="208" t="s">
        <v>388</v>
      </c>
      <c r="B152" s="256"/>
      <c r="C152" s="256"/>
      <c r="D152" s="258"/>
    </row>
    <row r="153" spans="1:4" s="201" customFormat="1" ht="13.5" thickBot="1" x14ac:dyDescent="0.25">
      <c r="A153" s="212" t="s">
        <v>268</v>
      </c>
      <c r="B153" s="155" t="s">
        <v>269</v>
      </c>
      <c r="C153" s="156" t="s">
        <v>275</v>
      </c>
      <c r="D153" s="259"/>
    </row>
    <row r="154" spans="1:4" s="201" customFormat="1" ht="15" thickBot="1" x14ac:dyDescent="0.25">
      <c r="A154" s="208" t="s">
        <v>389</v>
      </c>
      <c r="B154" s="213">
        <f>C122</f>
        <v>0</v>
      </c>
      <c r="C154" s="213">
        <f>D122</f>
        <v>0</v>
      </c>
      <c r="D154" s="210">
        <v>5</v>
      </c>
    </row>
    <row r="155" spans="1:4" s="201" customFormat="1" ht="13.5" thickBot="1" x14ac:dyDescent="0.25">
      <c r="A155" s="208" t="s">
        <v>270</v>
      </c>
      <c r="B155" s="214">
        <v>0</v>
      </c>
      <c r="C155" s="214">
        <v>0</v>
      </c>
      <c r="D155" s="210">
        <v>6</v>
      </c>
    </row>
    <row r="156" spans="1:4" s="201" customFormat="1" ht="13.5" thickBot="1" x14ac:dyDescent="0.25">
      <c r="A156" s="208" t="s">
        <v>271</v>
      </c>
      <c r="B156" s="215">
        <v>0</v>
      </c>
      <c r="C156" s="215">
        <v>0</v>
      </c>
      <c r="D156" s="210">
        <v>7</v>
      </c>
    </row>
    <row r="157" spans="1:4" s="201" customFormat="1" ht="13.5" thickBot="1" x14ac:dyDescent="0.25">
      <c r="A157" s="208" t="s">
        <v>272</v>
      </c>
      <c r="B157" s="215">
        <v>0</v>
      </c>
      <c r="C157" s="215">
        <v>0</v>
      </c>
      <c r="D157" s="210">
        <v>8</v>
      </c>
    </row>
    <row r="158" spans="1:4" s="201" customFormat="1" ht="36.75" customHeight="1" thickBot="1" x14ac:dyDescent="0.25">
      <c r="A158" s="216" t="s">
        <v>390</v>
      </c>
      <c r="B158" s="213">
        <f>B154+B155+B156+B157</f>
        <v>0</v>
      </c>
      <c r="C158" s="213">
        <f>C154+C155+C156+C157</f>
        <v>0</v>
      </c>
      <c r="D158" s="210">
        <v>9</v>
      </c>
    </row>
    <row r="159" spans="1:4" s="201" customFormat="1" x14ac:dyDescent="0.2">
      <c r="A159" s="211" t="s">
        <v>273</v>
      </c>
      <c r="B159" s="255" t="e">
        <f>B158/B156</f>
        <v>#DIV/0!</v>
      </c>
      <c r="C159" s="255" t="e">
        <f>C158/C156</f>
        <v>#DIV/0!</v>
      </c>
      <c r="D159" s="257" t="s">
        <v>274</v>
      </c>
    </row>
    <row r="160" spans="1:4" s="201" customFormat="1" ht="15" thickBot="1" x14ac:dyDescent="0.25">
      <c r="A160" s="208" t="s">
        <v>391</v>
      </c>
      <c r="B160" s="256"/>
      <c r="C160" s="256"/>
      <c r="D160" s="258"/>
    </row>
    <row r="161" spans="1:4" s="201" customFormat="1" ht="22.5" customHeight="1" thickBot="1" x14ac:dyDescent="0.25">
      <c r="A161" s="208" t="s">
        <v>257</v>
      </c>
      <c r="B161" s="155" t="s">
        <v>269</v>
      </c>
      <c r="C161" s="156" t="s">
        <v>275</v>
      </c>
      <c r="D161" s="259"/>
    </row>
    <row r="162" spans="1:4" s="201" customFormat="1" ht="34.5" customHeight="1" x14ac:dyDescent="0.2">
      <c r="A162" s="253" t="s">
        <v>276</v>
      </c>
      <c r="B162" s="253"/>
      <c r="C162" s="253"/>
      <c r="D162" s="253"/>
    </row>
  </sheetData>
  <sheetProtection algorithmName="SHA-512" hashValue="m4cplkJT28UZX6uHFQ6oEUvxFlfYQIuvwFUlRBlfERNqYzdrqavpIBcVAwt3PkclRBMtf6L6de1gxVL6D4+gdg==" saltValue="51P/pNBAxfQEYCCXNOoHSQ==" spinCount="100000" sheet="1" formatCells="0" formatColumns="0" formatRows="0" insertColumns="0" insertRows="0" insertHyperlinks="0" deleteColumns="0" deleteRows="0" sort="0" autoFilter="0" pivotTables="0"/>
  <mergeCells count="33">
    <mergeCell ref="A87:D87"/>
    <mergeCell ref="A3:D3"/>
    <mergeCell ref="A6:D6"/>
    <mergeCell ref="A8:D8"/>
    <mergeCell ref="A10:D10"/>
    <mergeCell ref="A11:D11"/>
    <mergeCell ref="A21:D21"/>
    <mergeCell ref="A45:D45"/>
    <mergeCell ref="A51:D51"/>
    <mergeCell ref="A71:D71"/>
    <mergeCell ref="A82:D82"/>
    <mergeCell ref="A84:D84"/>
    <mergeCell ref="A142:D142"/>
    <mergeCell ref="A89:D89"/>
    <mergeCell ref="A91:D91"/>
    <mergeCell ref="A97:D97"/>
    <mergeCell ref="A129:E129"/>
    <mergeCell ref="A130:D130"/>
    <mergeCell ref="A132:D132"/>
    <mergeCell ref="A133:D133"/>
    <mergeCell ref="A134:D134"/>
    <mergeCell ref="A135:D135"/>
    <mergeCell ref="A138:D138"/>
    <mergeCell ref="A139:D139"/>
    <mergeCell ref="A162:D162"/>
    <mergeCell ref="A143:D143"/>
    <mergeCell ref="A145:D145"/>
    <mergeCell ref="B151:B152"/>
    <mergeCell ref="C151:C152"/>
    <mergeCell ref="D151:D153"/>
    <mergeCell ref="B159:B160"/>
    <mergeCell ref="C159:C160"/>
    <mergeCell ref="D159:D161"/>
  </mergeCells>
  <conditionalFormatting sqref="B79:D79">
    <cfRule type="containsText" dxfId="3" priority="1" operator="containsText" text="nu">
      <formula>NOT(ISERROR(SEARCH("nu",B79)))</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49"/>
  <sheetViews>
    <sheetView tabSelected="1" showWhiteSpace="0" view="pageLayout" zoomScaleNormal="100" workbookViewId="0">
      <selection activeCell="B10" sqref="B10"/>
    </sheetView>
  </sheetViews>
  <sheetFormatPr defaultColWidth="9.140625" defaultRowHeight="15" x14ac:dyDescent="0.2"/>
  <cols>
    <col min="1" max="1" width="6.7109375" style="48" customWidth="1"/>
    <col min="2" max="2" width="56.140625" style="43" customWidth="1"/>
    <col min="3" max="4" width="12.7109375" style="56" customWidth="1"/>
    <col min="5" max="5" width="12.7109375" style="57" customWidth="1"/>
    <col min="6" max="7" width="12.7109375" style="56" customWidth="1"/>
    <col min="8" max="9" width="12.7109375" style="57" customWidth="1"/>
    <col min="10" max="16384" width="9.140625" style="34"/>
  </cols>
  <sheetData>
    <row r="1" spans="1:11" x14ac:dyDescent="0.2">
      <c r="A1" s="286" t="s">
        <v>239</v>
      </c>
      <c r="B1" s="286"/>
      <c r="C1" s="286"/>
      <c r="D1" s="286"/>
      <c r="E1" s="286"/>
      <c r="F1" s="286"/>
      <c r="G1" s="286"/>
      <c r="H1" s="152"/>
      <c r="I1" s="152"/>
    </row>
    <row r="2" spans="1:11" x14ac:dyDescent="0.2">
      <c r="A2" s="44"/>
      <c r="B2" s="41"/>
      <c r="C2" s="50"/>
      <c r="D2" s="50"/>
      <c r="E2" s="50"/>
      <c r="F2" s="50"/>
      <c r="G2" s="50"/>
      <c r="H2" s="50"/>
      <c r="I2" s="50"/>
    </row>
    <row r="3" spans="1:11" x14ac:dyDescent="0.2">
      <c r="A3" s="284" t="s">
        <v>73</v>
      </c>
      <c r="B3" s="280" t="s">
        <v>74</v>
      </c>
      <c r="C3" s="287" t="s">
        <v>75</v>
      </c>
      <c r="D3" s="287"/>
      <c r="E3" s="278" t="s">
        <v>135</v>
      </c>
      <c r="F3" s="287" t="s">
        <v>76</v>
      </c>
      <c r="G3" s="287"/>
      <c r="H3" s="278" t="s">
        <v>136</v>
      </c>
      <c r="I3" s="278" t="s">
        <v>72</v>
      </c>
    </row>
    <row r="4" spans="1:11" x14ac:dyDescent="0.2">
      <c r="A4" s="285"/>
      <c r="B4" s="281"/>
      <c r="C4" s="59" t="s">
        <v>77</v>
      </c>
      <c r="D4" s="59" t="s">
        <v>137</v>
      </c>
      <c r="E4" s="279"/>
      <c r="F4" s="59" t="s">
        <v>77</v>
      </c>
      <c r="G4" s="59" t="s">
        <v>138</v>
      </c>
      <c r="H4" s="279"/>
      <c r="I4" s="279"/>
    </row>
    <row r="5" spans="1:11" x14ac:dyDescent="0.2">
      <c r="A5" s="45" t="s">
        <v>120</v>
      </c>
      <c r="B5" s="282" t="s">
        <v>124</v>
      </c>
      <c r="C5" s="283"/>
      <c r="D5" s="283"/>
      <c r="E5" s="283"/>
      <c r="F5" s="283"/>
      <c r="G5" s="283"/>
      <c r="H5" s="283"/>
      <c r="I5" s="283"/>
    </row>
    <row r="6" spans="1:11" ht="51" x14ac:dyDescent="0.2">
      <c r="A6" s="46" t="s">
        <v>78</v>
      </c>
      <c r="B6" s="38" t="s">
        <v>406</v>
      </c>
      <c r="C6" s="154">
        <v>0</v>
      </c>
      <c r="D6" s="154">
        <v>0</v>
      </c>
      <c r="E6" s="52">
        <f t="shared" ref="E6:E7" si="0">C6+D6</f>
        <v>0</v>
      </c>
      <c r="F6" s="51">
        <v>0</v>
      </c>
      <c r="G6" s="154">
        <v>0</v>
      </c>
      <c r="H6" s="52">
        <f t="shared" ref="H6:H7" si="1">F6+G6</f>
        <v>0</v>
      </c>
      <c r="I6" s="52">
        <f t="shared" ref="I6:I7" si="2">E6+H6</f>
        <v>0</v>
      </c>
      <c r="J6" s="34">
        <v>14</v>
      </c>
      <c r="K6" s="34">
        <v>54</v>
      </c>
    </row>
    <row r="7" spans="1:11" x14ac:dyDescent="0.2">
      <c r="A7" s="46" t="s">
        <v>79</v>
      </c>
      <c r="B7" s="38" t="s">
        <v>84</v>
      </c>
      <c r="C7" s="154">
        <v>0</v>
      </c>
      <c r="D7" s="154">
        <v>0</v>
      </c>
      <c r="E7" s="52">
        <f t="shared" si="0"/>
        <v>0</v>
      </c>
      <c r="F7" s="51">
        <v>0</v>
      </c>
      <c r="G7" s="154">
        <v>0</v>
      </c>
      <c r="H7" s="52">
        <f t="shared" si="1"/>
        <v>0</v>
      </c>
      <c r="I7" s="52">
        <f t="shared" si="2"/>
        <v>0</v>
      </c>
      <c r="J7" s="34">
        <v>14</v>
      </c>
      <c r="K7" s="34">
        <v>55</v>
      </c>
    </row>
    <row r="8" spans="1:11" s="30" customFormat="1" x14ac:dyDescent="0.2">
      <c r="A8" s="46"/>
      <c r="B8" s="49" t="s">
        <v>80</v>
      </c>
      <c r="C8" s="53">
        <f>C6+C7</f>
        <v>0</v>
      </c>
      <c r="D8" s="53">
        <f t="shared" ref="D8:I8" si="3">D6+D7</f>
        <v>0</v>
      </c>
      <c r="E8" s="53">
        <f t="shared" si="3"/>
        <v>0</v>
      </c>
      <c r="F8" s="53">
        <f t="shared" si="3"/>
        <v>0</v>
      </c>
      <c r="G8" s="53">
        <f t="shared" si="3"/>
        <v>0</v>
      </c>
      <c r="H8" s="53">
        <f t="shared" si="3"/>
        <v>0</v>
      </c>
      <c r="I8" s="53">
        <f t="shared" si="3"/>
        <v>0</v>
      </c>
    </row>
    <row r="9" spans="1:11" x14ac:dyDescent="0.2">
      <c r="A9" s="45" t="s">
        <v>121</v>
      </c>
      <c r="B9" s="282" t="s">
        <v>394</v>
      </c>
      <c r="C9" s="283"/>
      <c r="D9" s="283"/>
      <c r="E9" s="283"/>
      <c r="F9" s="283"/>
      <c r="G9" s="283"/>
      <c r="H9" s="283"/>
      <c r="I9" s="283"/>
    </row>
    <row r="10" spans="1:11" s="218" customFormat="1" ht="25.5" x14ac:dyDescent="0.2">
      <c r="A10" s="46" t="s">
        <v>81</v>
      </c>
      <c r="B10" s="38" t="s">
        <v>424</v>
      </c>
      <c r="C10" s="154">
        <v>0</v>
      </c>
      <c r="D10" s="154">
        <v>0</v>
      </c>
      <c r="E10" s="52">
        <f>C10+D10</f>
        <v>0</v>
      </c>
      <c r="F10" s="51">
        <v>0</v>
      </c>
      <c r="G10" s="51">
        <v>0</v>
      </c>
      <c r="H10" s="52">
        <f>F10+G10</f>
        <v>0</v>
      </c>
      <c r="I10" s="52">
        <f>E10+H10</f>
        <v>0</v>
      </c>
      <c r="J10" s="218">
        <v>8</v>
      </c>
      <c r="K10" s="218">
        <v>17</v>
      </c>
    </row>
    <row r="11" spans="1:11" s="218" customFormat="1" ht="25.5" x14ac:dyDescent="0.2">
      <c r="A11" s="46" t="s">
        <v>407</v>
      </c>
      <c r="B11" s="38" t="s">
        <v>392</v>
      </c>
      <c r="C11" s="154">
        <v>0</v>
      </c>
      <c r="D11" s="154">
        <v>0</v>
      </c>
      <c r="E11" s="52">
        <f>C11+D11</f>
        <v>0</v>
      </c>
      <c r="F11" s="51">
        <v>0</v>
      </c>
      <c r="G11" s="51">
        <v>0</v>
      </c>
      <c r="H11" s="52">
        <f>F11+G11</f>
        <v>0</v>
      </c>
      <c r="I11" s="52">
        <f>E11+H11</f>
        <v>0</v>
      </c>
      <c r="J11" s="218">
        <v>8</v>
      </c>
      <c r="K11" s="218">
        <v>19</v>
      </c>
    </row>
    <row r="12" spans="1:11" s="218" customFormat="1" x14ac:dyDescent="0.2">
      <c r="A12" s="46" t="s">
        <v>408</v>
      </c>
      <c r="B12" s="38" t="s">
        <v>398</v>
      </c>
      <c r="C12" s="154">
        <v>0</v>
      </c>
      <c r="D12" s="154">
        <v>0</v>
      </c>
      <c r="E12" s="52">
        <f>C12+D12</f>
        <v>0</v>
      </c>
      <c r="F12" s="51">
        <v>0</v>
      </c>
      <c r="G12" s="51">
        <v>0</v>
      </c>
      <c r="H12" s="52">
        <f>F12+G12</f>
        <v>0</v>
      </c>
      <c r="I12" s="52">
        <f>E12+H12</f>
        <v>0</v>
      </c>
      <c r="J12" s="218">
        <v>29</v>
      </c>
      <c r="K12" s="218">
        <v>114</v>
      </c>
    </row>
    <row r="13" spans="1:11" s="30" customFormat="1" x14ac:dyDescent="0.2">
      <c r="A13" s="40"/>
      <c r="B13" s="49" t="s">
        <v>412</v>
      </c>
      <c r="C13" s="53">
        <f>C10+C11+C12</f>
        <v>0</v>
      </c>
      <c r="D13" s="53">
        <f t="shared" ref="D13:I13" si="4">D10+D11+D12</f>
        <v>0</v>
      </c>
      <c r="E13" s="53">
        <f t="shared" si="4"/>
        <v>0</v>
      </c>
      <c r="F13" s="53">
        <f t="shared" si="4"/>
        <v>0</v>
      </c>
      <c r="G13" s="53">
        <f t="shared" si="4"/>
        <v>0</v>
      </c>
      <c r="H13" s="53">
        <f t="shared" si="4"/>
        <v>0</v>
      </c>
      <c r="I13" s="53">
        <f t="shared" si="4"/>
        <v>0</v>
      </c>
    </row>
    <row r="14" spans="1:11" s="35" customFormat="1" x14ac:dyDescent="0.2">
      <c r="A14" s="47" t="s">
        <v>122</v>
      </c>
      <c r="B14" s="282" t="s">
        <v>132</v>
      </c>
      <c r="C14" s="283"/>
      <c r="D14" s="283"/>
      <c r="E14" s="283"/>
      <c r="F14" s="283"/>
      <c r="G14" s="283"/>
      <c r="H14" s="283"/>
      <c r="I14" s="283"/>
    </row>
    <row r="15" spans="1:11" s="218" customFormat="1" ht="25.5" x14ac:dyDescent="0.2">
      <c r="A15" s="46" t="s">
        <v>82</v>
      </c>
      <c r="B15" s="38" t="s">
        <v>254</v>
      </c>
      <c r="C15" s="154">
        <v>0</v>
      </c>
      <c r="D15" s="154">
        <v>0</v>
      </c>
      <c r="E15" s="52">
        <f>C15+D15</f>
        <v>0</v>
      </c>
      <c r="F15" s="51">
        <v>0</v>
      </c>
      <c r="G15" s="51">
        <v>0</v>
      </c>
      <c r="H15" s="52">
        <f>F15+G15</f>
        <v>0</v>
      </c>
      <c r="I15" s="52">
        <f>E15+H15</f>
        <v>0</v>
      </c>
      <c r="J15" s="218">
        <v>7</v>
      </c>
      <c r="K15" s="218">
        <v>15</v>
      </c>
    </row>
    <row r="16" spans="1:11" s="30" customFormat="1" x14ac:dyDescent="0.2">
      <c r="A16" s="46"/>
      <c r="B16" s="49" t="s">
        <v>409</v>
      </c>
      <c r="C16" s="53">
        <f>C15</f>
        <v>0</v>
      </c>
      <c r="D16" s="53">
        <f>D15</f>
        <v>0</v>
      </c>
      <c r="E16" s="53">
        <f>C16+D16</f>
        <v>0</v>
      </c>
      <c r="F16" s="53">
        <f>F15</f>
        <v>0</v>
      </c>
      <c r="G16" s="53">
        <f>G15</f>
        <v>0</v>
      </c>
      <c r="H16" s="53">
        <f>F16+G16</f>
        <v>0</v>
      </c>
      <c r="I16" s="53">
        <f>E16+H16</f>
        <v>0</v>
      </c>
    </row>
    <row r="17" spans="1:11" x14ac:dyDescent="0.2">
      <c r="A17" s="45" t="s">
        <v>123</v>
      </c>
      <c r="B17" s="282" t="s">
        <v>410</v>
      </c>
      <c r="C17" s="283"/>
      <c r="D17" s="283"/>
      <c r="E17" s="283"/>
      <c r="F17" s="283"/>
      <c r="G17" s="283"/>
      <c r="H17" s="283"/>
      <c r="I17" s="283"/>
    </row>
    <row r="18" spans="1:11" ht="38.25" x14ac:dyDescent="0.2">
      <c r="A18" s="46" t="s">
        <v>83</v>
      </c>
      <c r="B18" s="147" t="s">
        <v>411</v>
      </c>
      <c r="C18" s="154">
        <v>0</v>
      </c>
      <c r="D18" s="154">
        <v>0</v>
      </c>
      <c r="E18" s="52">
        <f t="shared" ref="E18" si="5">C18+D18</f>
        <v>0</v>
      </c>
      <c r="F18" s="51">
        <v>0</v>
      </c>
      <c r="G18" s="51">
        <v>0</v>
      </c>
      <c r="H18" s="52">
        <f t="shared" ref="H18" si="6">F18+G18</f>
        <v>0</v>
      </c>
      <c r="I18" s="52">
        <f t="shared" ref="I18:I19" si="7">E18+H18</f>
        <v>0</v>
      </c>
      <c r="J18" s="34">
        <v>14</v>
      </c>
      <c r="K18" s="34">
        <v>45</v>
      </c>
    </row>
    <row r="19" spans="1:11" s="30" customFormat="1" x14ac:dyDescent="0.2">
      <c r="A19" s="46"/>
      <c r="B19" s="49" t="s">
        <v>413</v>
      </c>
      <c r="C19" s="53">
        <f>SUM(C18:C18)</f>
        <v>0</v>
      </c>
      <c r="D19" s="53">
        <f>SUM(D18:D18)</f>
        <v>0</v>
      </c>
      <c r="E19" s="53">
        <f>C19+D19</f>
        <v>0</v>
      </c>
      <c r="F19" s="53">
        <f>SUM(F18:F18)</f>
        <v>0</v>
      </c>
      <c r="G19" s="53">
        <f>SUM(G18:G18)</f>
        <v>0</v>
      </c>
      <c r="H19" s="53">
        <f>F19+G19</f>
        <v>0</v>
      </c>
      <c r="I19" s="53">
        <f t="shared" si="7"/>
        <v>0</v>
      </c>
    </row>
    <row r="20" spans="1:11" s="30" customFormat="1" x14ac:dyDescent="0.2">
      <c r="A20" s="47" t="s">
        <v>125</v>
      </c>
      <c r="B20" s="145" t="s">
        <v>405</v>
      </c>
      <c r="C20" s="53"/>
      <c r="D20" s="53"/>
      <c r="E20" s="53"/>
      <c r="F20" s="53"/>
      <c r="G20" s="53"/>
      <c r="H20" s="53"/>
      <c r="I20" s="53"/>
    </row>
    <row r="21" spans="1:11" s="30" customFormat="1" ht="51" x14ac:dyDescent="0.2">
      <c r="A21" s="46" t="s">
        <v>126</v>
      </c>
      <c r="B21" s="147" t="s">
        <v>423</v>
      </c>
      <c r="C21" s="154">
        <v>0</v>
      </c>
      <c r="D21" s="154">
        <v>0</v>
      </c>
      <c r="E21" s="52">
        <f t="shared" ref="E21:E22" si="8">C21+D21</f>
        <v>0</v>
      </c>
      <c r="F21" s="51">
        <v>0</v>
      </c>
      <c r="G21" s="51">
        <v>0</v>
      </c>
      <c r="H21" s="52">
        <f t="shared" ref="H21:H22" si="9">F21+G21</f>
        <v>0</v>
      </c>
      <c r="I21" s="52">
        <f t="shared" ref="I21:I22" si="10">E21+H21</f>
        <v>0</v>
      </c>
      <c r="J21" s="30">
        <v>25</v>
      </c>
      <c r="K21" s="30">
        <v>87</v>
      </c>
    </row>
    <row r="22" spans="1:11" s="30" customFormat="1" ht="25.5" x14ac:dyDescent="0.2">
      <c r="A22" s="46" t="s">
        <v>127</v>
      </c>
      <c r="B22" s="147" t="s">
        <v>414</v>
      </c>
      <c r="C22" s="154">
        <v>0</v>
      </c>
      <c r="D22" s="154">
        <v>0</v>
      </c>
      <c r="E22" s="52">
        <f t="shared" si="8"/>
        <v>0</v>
      </c>
      <c r="F22" s="51">
        <v>0</v>
      </c>
      <c r="G22" s="51">
        <v>0</v>
      </c>
      <c r="H22" s="52">
        <f t="shared" si="9"/>
        <v>0</v>
      </c>
      <c r="I22" s="52">
        <f t="shared" si="10"/>
        <v>0</v>
      </c>
      <c r="J22" s="30">
        <v>9</v>
      </c>
      <c r="K22" s="30">
        <v>22</v>
      </c>
    </row>
    <row r="23" spans="1:11" s="30" customFormat="1" x14ac:dyDescent="0.2">
      <c r="A23" s="40"/>
      <c r="B23" s="49" t="s">
        <v>100</v>
      </c>
      <c r="C23" s="53">
        <f>C21+C20</f>
        <v>0</v>
      </c>
      <c r="D23" s="53">
        <f t="shared" ref="D23" si="11">D21+D20</f>
        <v>0</v>
      </c>
      <c r="E23" s="53">
        <f t="shared" ref="E23" si="12">E21+E20</f>
        <v>0</v>
      </c>
      <c r="F23" s="53">
        <f t="shared" ref="F23" si="13">F21+F20</f>
        <v>0</v>
      </c>
      <c r="G23" s="53">
        <f t="shared" ref="G23" si="14">G21+G20</f>
        <v>0</v>
      </c>
      <c r="H23" s="53">
        <f t="shared" ref="H23" si="15">H21+H20</f>
        <v>0</v>
      </c>
      <c r="I23" s="53">
        <f t="shared" ref="I23" si="16">I21+I20</f>
        <v>0</v>
      </c>
    </row>
    <row r="24" spans="1:11" s="30" customFormat="1" x14ac:dyDescent="0.2">
      <c r="A24" s="47" t="s">
        <v>129</v>
      </c>
      <c r="B24" s="145" t="s">
        <v>231</v>
      </c>
      <c r="C24" s="53"/>
      <c r="D24" s="53"/>
      <c r="E24" s="53"/>
      <c r="F24" s="53"/>
      <c r="G24" s="53"/>
      <c r="H24" s="53"/>
      <c r="I24" s="53"/>
    </row>
    <row r="25" spans="1:11" s="30" customFormat="1" ht="30.75" customHeight="1" x14ac:dyDescent="0.2">
      <c r="A25" s="46" t="s">
        <v>130</v>
      </c>
      <c r="B25" s="147" t="s">
        <v>395</v>
      </c>
      <c r="C25" s="154">
        <v>0</v>
      </c>
      <c r="D25" s="154">
        <v>0</v>
      </c>
      <c r="E25" s="52">
        <f t="shared" ref="E25:E26" si="17">C25+D25</f>
        <v>0</v>
      </c>
      <c r="F25" s="51">
        <v>0</v>
      </c>
      <c r="G25" s="154">
        <v>0</v>
      </c>
      <c r="H25" s="52">
        <f t="shared" ref="H25:H26" si="18">F25+G25</f>
        <v>0</v>
      </c>
      <c r="I25" s="52">
        <f t="shared" ref="I25:I26" si="19">E25+H25</f>
        <v>0</v>
      </c>
      <c r="J25" s="30">
        <v>29</v>
      </c>
      <c r="K25" s="30">
        <v>104</v>
      </c>
    </row>
    <row r="26" spans="1:11" s="30" customFormat="1" x14ac:dyDescent="0.2">
      <c r="A26" s="46" t="s">
        <v>393</v>
      </c>
      <c r="B26" s="147" t="s">
        <v>232</v>
      </c>
      <c r="C26" s="154">
        <v>0</v>
      </c>
      <c r="D26" s="154">
        <v>0</v>
      </c>
      <c r="E26" s="52">
        <f t="shared" si="17"/>
        <v>0</v>
      </c>
      <c r="F26" s="51">
        <v>0</v>
      </c>
      <c r="G26" s="51">
        <v>0</v>
      </c>
      <c r="H26" s="52">
        <f t="shared" si="18"/>
        <v>0</v>
      </c>
      <c r="I26" s="52">
        <f t="shared" si="19"/>
        <v>0</v>
      </c>
      <c r="J26" s="30">
        <v>29</v>
      </c>
      <c r="K26" s="30">
        <v>108</v>
      </c>
    </row>
    <row r="27" spans="1:11" s="30" customFormat="1" ht="25.5" x14ac:dyDescent="0.2">
      <c r="A27" s="46" t="s">
        <v>415</v>
      </c>
      <c r="B27" s="147" t="s">
        <v>396</v>
      </c>
      <c r="C27" s="154">
        <v>0</v>
      </c>
      <c r="D27" s="154">
        <v>0</v>
      </c>
      <c r="E27" s="52">
        <f>C27+D27</f>
        <v>0</v>
      </c>
      <c r="F27" s="51">
        <v>0</v>
      </c>
      <c r="G27" s="154">
        <v>0</v>
      </c>
      <c r="H27" s="52">
        <f>F27+G27</f>
        <v>0</v>
      </c>
      <c r="I27" s="52">
        <f>E27+H27</f>
        <v>0</v>
      </c>
      <c r="J27" s="30">
        <v>29</v>
      </c>
      <c r="K27" s="30">
        <v>109</v>
      </c>
    </row>
    <row r="28" spans="1:11" s="30" customFormat="1" ht="30" customHeight="1" x14ac:dyDescent="0.2">
      <c r="A28" s="46" t="s">
        <v>416</v>
      </c>
      <c r="B28" s="147" t="s">
        <v>397</v>
      </c>
      <c r="C28" s="154">
        <v>0</v>
      </c>
      <c r="D28" s="154">
        <v>0</v>
      </c>
      <c r="E28" s="52"/>
      <c r="F28" s="51">
        <v>0</v>
      </c>
      <c r="G28" s="154">
        <v>0</v>
      </c>
      <c r="H28" s="52"/>
      <c r="I28" s="52"/>
      <c r="J28" s="30">
        <v>29</v>
      </c>
      <c r="K28" s="30">
        <v>110</v>
      </c>
    </row>
    <row r="29" spans="1:11" s="30" customFormat="1" ht="30" customHeight="1" x14ac:dyDescent="0.2">
      <c r="A29" s="46" t="s">
        <v>417</v>
      </c>
      <c r="B29" s="147" t="s">
        <v>399</v>
      </c>
      <c r="C29" s="154">
        <v>0</v>
      </c>
      <c r="D29" s="154">
        <v>0</v>
      </c>
      <c r="E29" s="52"/>
      <c r="F29" s="51">
        <v>0</v>
      </c>
      <c r="G29" s="154">
        <v>0</v>
      </c>
      <c r="H29" s="52"/>
      <c r="I29" s="52"/>
      <c r="J29" s="30">
        <v>29</v>
      </c>
      <c r="K29" s="30">
        <v>111</v>
      </c>
    </row>
    <row r="30" spans="1:11" s="30" customFormat="1" ht="30" customHeight="1" x14ac:dyDescent="0.2">
      <c r="A30" s="46" t="s">
        <v>418</v>
      </c>
      <c r="B30" s="147" t="s">
        <v>400</v>
      </c>
      <c r="C30" s="154">
        <v>0</v>
      </c>
      <c r="D30" s="154">
        <v>0</v>
      </c>
      <c r="E30" s="52"/>
      <c r="F30" s="51">
        <v>0</v>
      </c>
      <c r="G30" s="154">
        <v>0</v>
      </c>
      <c r="H30" s="52"/>
      <c r="I30" s="52"/>
      <c r="J30" s="30">
        <v>29</v>
      </c>
      <c r="K30" s="30">
        <v>112</v>
      </c>
    </row>
    <row r="31" spans="1:11" s="30" customFormat="1" ht="22.5" customHeight="1" x14ac:dyDescent="0.2">
      <c r="A31" s="46" t="s">
        <v>419</v>
      </c>
      <c r="B31" s="147" t="s">
        <v>401</v>
      </c>
      <c r="C31" s="154">
        <v>0</v>
      </c>
      <c r="D31" s="154">
        <v>0</v>
      </c>
      <c r="E31" s="52"/>
      <c r="F31" s="51">
        <v>0</v>
      </c>
      <c r="G31" s="154">
        <v>0</v>
      </c>
      <c r="H31" s="52"/>
      <c r="I31" s="52"/>
      <c r="J31" s="30">
        <v>29</v>
      </c>
      <c r="K31" s="30">
        <v>113</v>
      </c>
    </row>
    <row r="32" spans="1:11" s="30" customFormat="1" ht="30" customHeight="1" x14ac:dyDescent="0.2">
      <c r="A32" s="46" t="s">
        <v>420</v>
      </c>
      <c r="B32" s="147" t="s">
        <v>402</v>
      </c>
      <c r="C32" s="154">
        <v>0</v>
      </c>
      <c r="D32" s="154">
        <v>0</v>
      </c>
      <c r="E32" s="52"/>
      <c r="F32" s="51">
        <v>0</v>
      </c>
      <c r="G32" s="154">
        <v>0</v>
      </c>
      <c r="H32" s="52"/>
      <c r="I32" s="52"/>
      <c r="J32" s="30">
        <v>29</v>
      </c>
      <c r="K32" s="30">
        <v>115</v>
      </c>
    </row>
    <row r="33" spans="1:11" s="30" customFormat="1" ht="30" customHeight="1" x14ac:dyDescent="0.2">
      <c r="A33" s="46" t="s">
        <v>421</v>
      </c>
      <c r="B33" s="147" t="s">
        <v>403</v>
      </c>
      <c r="C33" s="154">
        <v>0</v>
      </c>
      <c r="D33" s="154">
        <v>0</v>
      </c>
      <c r="E33" s="52"/>
      <c r="F33" s="51">
        <v>0</v>
      </c>
      <c r="G33" s="154">
        <v>0</v>
      </c>
      <c r="H33" s="52"/>
      <c r="I33" s="52"/>
      <c r="J33" s="30">
        <v>29</v>
      </c>
      <c r="K33" s="30">
        <v>122</v>
      </c>
    </row>
    <row r="34" spans="1:11" s="30" customFormat="1" x14ac:dyDescent="0.2">
      <c r="A34" s="46"/>
      <c r="B34" s="49" t="s">
        <v>101</v>
      </c>
      <c r="C34" s="53">
        <f>C33+C32+C31+C30+C29+C28+C27+C26+C25</f>
        <v>0</v>
      </c>
      <c r="D34" s="53">
        <f t="shared" ref="D34:I34" si="20">D33+D32+D31+D30+D29+D28+D27+D26+D25</f>
        <v>0</v>
      </c>
      <c r="E34" s="53">
        <f t="shared" si="20"/>
        <v>0</v>
      </c>
      <c r="F34" s="53">
        <f t="shared" si="20"/>
        <v>0</v>
      </c>
      <c r="G34" s="53">
        <f t="shared" si="20"/>
        <v>0</v>
      </c>
      <c r="H34" s="53">
        <f t="shared" si="20"/>
        <v>0</v>
      </c>
      <c r="I34" s="53">
        <f t="shared" si="20"/>
        <v>0</v>
      </c>
    </row>
    <row r="35" spans="1:11" x14ac:dyDescent="0.2">
      <c r="A35" s="45" t="s">
        <v>131</v>
      </c>
      <c r="B35" s="282" t="s">
        <v>404</v>
      </c>
      <c r="C35" s="283"/>
      <c r="D35" s="283"/>
      <c r="E35" s="283"/>
      <c r="F35" s="283"/>
      <c r="G35" s="283"/>
      <c r="H35" s="283"/>
      <c r="I35" s="283"/>
    </row>
    <row r="36" spans="1:11" ht="38.25" x14ac:dyDescent="0.2">
      <c r="A36" s="46" t="s">
        <v>128</v>
      </c>
      <c r="B36" s="147" t="s">
        <v>422</v>
      </c>
      <c r="C36" s="154">
        <v>0</v>
      </c>
      <c r="D36" s="154">
        <v>0</v>
      </c>
      <c r="E36" s="52">
        <f t="shared" ref="E36" si="21">C36+D36</f>
        <v>0</v>
      </c>
      <c r="F36" s="51">
        <v>0</v>
      </c>
      <c r="G36" s="51">
        <v>0</v>
      </c>
      <c r="H36" s="52">
        <f t="shared" ref="H36" si="22">F36+G36</f>
        <v>0</v>
      </c>
      <c r="I36" s="52">
        <f t="shared" ref="I36" si="23">E36+H36</f>
        <v>0</v>
      </c>
      <c r="J36" s="34">
        <v>10</v>
      </c>
      <c r="K36" s="34">
        <v>30</v>
      </c>
    </row>
    <row r="37" spans="1:11" s="30" customFormat="1" x14ac:dyDescent="0.2">
      <c r="A37" s="46"/>
      <c r="B37" s="49" t="s">
        <v>102</v>
      </c>
      <c r="C37" s="53">
        <f>C36</f>
        <v>0</v>
      </c>
      <c r="D37" s="53">
        <f t="shared" ref="D37:I37" si="24">D36</f>
        <v>0</v>
      </c>
      <c r="E37" s="53">
        <f t="shared" si="24"/>
        <v>0</v>
      </c>
      <c r="F37" s="53">
        <f t="shared" si="24"/>
        <v>0</v>
      </c>
      <c r="G37" s="53">
        <f t="shared" si="24"/>
        <v>0</v>
      </c>
      <c r="H37" s="53">
        <f t="shared" si="24"/>
        <v>0</v>
      </c>
      <c r="I37" s="53">
        <f t="shared" si="24"/>
        <v>0</v>
      </c>
    </row>
    <row r="38" spans="1:11" s="30" customFormat="1" x14ac:dyDescent="0.2">
      <c r="A38" s="221"/>
      <c r="B38" s="222" t="s">
        <v>86</v>
      </c>
      <c r="C38" s="223">
        <f>C37+C34+C23+C19+C16+C13+C8</f>
        <v>0</v>
      </c>
      <c r="D38" s="223">
        <f t="shared" ref="D38:I38" si="25">D37+D34+D23+D19+D16+D13+D8</f>
        <v>0</v>
      </c>
      <c r="E38" s="223">
        <f t="shared" si="25"/>
        <v>0</v>
      </c>
      <c r="F38" s="223">
        <f t="shared" si="25"/>
        <v>0</v>
      </c>
      <c r="G38" s="223">
        <f t="shared" si="25"/>
        <v>0</v>
      </c>
      <c r="H38" s="223">
        <f t="shared" si="25"/>
        <v>0</v>
      </c>
      <c r="I38" s="223">
        <f t="shared" si="25"/>
        <v>0</v>
      </c>
    </row>
    <row r="39" spans="1:11" s="30" customFormat="1" x14ac:dyDescent="0.2">
      <c r="A39" s="219"/>
      <c r="B39" s="220"/>
      <c r="C39" s="146"/>
      <c r="D39" s="146"/>
      <c r="E39" s="146"/>
      <c r="F39" s="146"/>
      <c r="G39" s="146"/>
      <c r="H39" s="146"/>
      <c r="I39" s="146"/>
    </row>
    <row r="40" spans="1:11" s="31" customFormat="1" x14ac:dyDescent="0.2">
      <c r="A40" s="7"/>
      <c r="B40" s="42"/>
      <c r="C40" s="54"/>
      <c r="D40" s="54"/>
      <c r="E40" s="54"/>
      <c r="F40" s="54"/>
      <c r="G40" s="54"/>
      <c r="H40" s="54"/>
      <c r="I40" s="54"/>
    </row>
    <row r="41" spans="1:11" x14ac:dyDescent="0.2">
      <c r="A41" s="33" t="s">
        <v>139</v>
      </c>
      <c r="B41" s="32" t="s">
        <v>87</v>
      </c>
      <c r="C41" s="62" t="s">
        <v>134</v>
      </c>
      <c r="D41" s="54"/>
      <c r="E41" s="54"/>
      <c r="F41" s="54"/>
      <c r="G41" s="54"/>
      <c r="H41" s="54"/>
      <c r="I41" s="54"/>
    </row>
    <row r="42" spans="1:11" x14ac:dyDescent="0.2">
      <c r="A42" s="29" t="s">
        <v>88</v>
      </c>
      <c r="B42" s="33" t="s">
        <v>89</v>
      </c>
      <c r="C42" s="151">
        <f>I38</f>
        <v>0</v>
      </c>
      <c r="D42" s="54"/>
      <c r="E42" s="54"/>
      <c r="F42" s="54"/>
      <c r="G42" s="54"/>
      <c r="H42" s="54"/>
      <c r="I42" s="54"/>
    </row>
    <row r="43" spans="1:11" x14ac:dyDescent="0.2">
      <c r="A43" s="29" t="s">
        <v>147</v>
      </c>
      <c r="B43" s="29" t="s">
        <v>157</v>
      </c>
      <c r="C43" s="149">
        <f>H38</f>
        <v>0</v>
      </c>
      <c r="D43" s="54"/>
      <c r="E43" s="54"/>
      <c r="F43" s="54"/>
      <c r="G43" s="54"/>
      <c r="H43" s="54"/>
      <c r="I43" s="54"/>
    </row>
    <row r="44" spans="1:11" x14ac:dyDescent="0.2">
      <c r="A44" s="29" t="s">
        <v>148</v>
      </c>
      <c r="B44" s="29" t="s">
        <v>90</v>
      </c>
      <c r="C44" s="149">
        <f>C42-C43</f>
        <v>0</v>
      </c>
      <c r="D44" s="55"/>
      <c r="E44" s="55"/>
      <c r="F44" s="54"/>
      <c r="G44" s="54"/>
      <c r="H44" s="55"/>
      <c r="I44" s="55"/>
    </row>
    <row r="45" spans="1:11" x14ac:dyDescent="0.2">
      <c r="A45" s="29" t="s">
        <v>91</v>
      </c>
      <c r="B45" s="33" t="s">
        <v>241</v>
      </c>
      <c r="C45" s="151">
        <f>C46+C47</f>
        <v>0</v>
      </c>
      <c r="D45" s="55"/>
      <c r="E45" s="55"/>
      <c r="F45" s="54"/>
      <c r="G45" s="54"/>
      <c r="H45" s="55"/>
      <c r="I45" s="55"/>
    </row>
    <row r="46" spans="1:11" x14ac:dyDescent="0.2">
      <c r="A46" s="29" t="s">
        <v>149</v>
      </c>
      <c r="B46" s="29" t="s">
        <v>92</v>
      </c>
      <c r="C46" s="51">
        <v>0</v>
      </c>
    </row>
    <row r="47" spans="1:11" ht="25.5" x14ac:dyDescent="0.2">
      <c r="A47" s="29" t="s">
        <v>150</v>
      </c>
      <c r="B47" s="29" t="s">
        <v>156</v>
      </c>
      <c r="C47" s="149">
        <f>H38</f>
        <v>0</v>
      </c>
      <c r="D47" s="55"/>
      <c r="E47" s="55"/>
      <c r="F47" s="55"/>
      <c r="G47" s="55"/>
      <c r="H47" s="55"/>
      <c r="I47" s="55"/>
    </row>
    <row r="48" spans="1:11" x14ac:dyDescent="0.2">
      <c r="A48" s="29" t="s">
        <v>85</v>
      </c>
      <c r="B48" s="33" t="s">
        <v>240</v>
      </c>
      <c r="C48" s="151">
        <f>C42-C45</f>
        <v>0</v>
      </c>
      <c r="D48" s="55"/>
      <c r="E48" s="55"/>
      <c r="F48" s="55"/>
      <c r="G48" s="55"/>
      <c r="H48" s="55"/>
      <c r="I48" s="55"/>
    </row>
    <row r="49" spans="1:9" x14ac:dyDescent="0.2">
      <c r="A49" s="150"/>
      <c r="B49" s="29"/>
      <c r="C49" s="149"/>
      <c r="D49" s="54"/>
      <c r="E49" s="54"/>
      <c r="F49" s="54"/>
      <c r="G49" s="54"/>
      <c r="H49" s="54"/>
      <c r="I49" s="54"/>
    </row>
  </sheetData>
  <sheetProtection algorithmName="SHA-512" hashValue="PS72mzBWsTXjoULkS4CHReuvlM1NUHZoduWQSVzaBFs02r10Xd7L3Y9TuvjjlrQrJwA7VOQmnkZpitbK72kOeg==" saltValue="r8HGdPHCldYENuG53Udl/g==" spinCount="100000" sheet="1" objects="1" scenarios="1" formatColumns="0" formatRows="0"/>
  <mergeCells count="13">
    <mergeCell ref="I3:I4"/>
    <mergeCell ref="B3:B4"/>
    <mergeCell ref="B35:I35"/>
    <mergeCell ref="A3:A4"/>
    <mergeCell ref="A1:G1"/>
    <mergeCell ref="B9:I9"/>
    <mergeCell ref="B14:I14"/>
    <mergeCell ref="B17:I17"/>
    <mergeCell ref="B5:I5"/>
    <mergeCell ref="C3:D3"/>
    <mergeCell ref="F3:G3"/>
    <mergeCell ref="E3:E4"/>
    <mergeCell ref="H3:H4"/>
  </mergeCells>
  <pageMargins left="0.48007246376811596" right="0.43478260869565216" top="0.55118110236220474" bottom="0.79710144927536231" header="0.31496062992125984" footer="0.31496062992125984"/>
  <pageSetup paperSize="9" fitToHeight="0" orientation="landscape" blackAndWhite="1" r:id="rId1"/>
  <headerFooter>
    <oddFooter>&amp;RPagina _____ din _____</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61"/>
  <sheetViews>
    <sheetView workbookViewId="0">
      <selection activeCell="B53" sqref="B53"/>
    </sheetView>
  </sheetViews>
  <sheetFormatPr defaultColWidth="9.140625" defaultRowHeight="12.75" x14ac:dyDescent="0.2"/>
  <cols>
    <col min="1" max="1" width="6.7109375" style="105" customWidth="1"/>
    <col min="2" max="2" width="65" style="19" customWidth="1"/>
    <col min="3" max="3" width="12.28515625" style="106" customWidth="1"/>
    <col min="4" max="4" width="12.28515625" style="107" customWidth="1"/>
    <col min="5" max="7" width="12.28515625" style="108" customWidth="1"/>
    <col min="8" max="13" width="11.42578125" style="7" customWidth="1"/>
    <col min="14" max="14" width="11.5703125" style="7" customWidth="1"/>
    <col min="15" max="15" width="11.5703125" style="25" customWidth="1"/>
    <col min="16" max="16384" width="9.140625" style="25"/>
  </cols>
  <sheetData>
    <row r="1" spans="1:14" s="64" customFormat="1" x14ac:dyDescent="0.2">
      <c r="A1" s="286" t="s">
        <v>146</v>
      </c>
      <c r="B1" s="286"/>
      <c r="C1" s="286"/>
      <c r="D1" s="286"/>
      <c r="E1" s="286"/>
      <c r="F1" s="286"/>
      <c r="G1" s="286"/>
      <c r="H1" s="63"/>
      <c r="I1" s="63"/>
      <c r="J1" s="63"/>
      <c r="K1" s="63"/>
      <c r="L1" s="63"/>
      <c r="M1" s="63"/>
      <c r="N1" s="63"/>
    </row>
    <row r="2" spans="1:14" s="64" customFormat="1" ht="40.5" customHeight="1" x14ac:dyDescent="0.2">
      <c r="A2" s="288" t="s">
        <v>233</v>
      </c>
      <c r="B2" s="289"/>
      <c r="C2" s="289"/>
      <c r="D2" s="289"/>
      <c r="E2" s="289"/>
      <c r="F2" s="289"/>
      <c r="G2" s="289"/>
      <c r="H2" s="63"/>
      <c r="I2" s="63"/>
      <c r="J2" s="63"/>
      <c r="K2" s="63"/>
      <c r="L2" s="63"/>
      <c r="M2" s="63"/>
      <c r="N2" s="63"/>
    </row>
    <row r="3" spans="1:14" s="64" customFormat="1" x14ac:dyDescent="0.2">
      <c r="A3" s="65"/>
      <c r="B3" s="296"/>
      <c r="C3" s="296"/>
      <c r="D3" s="66"/>
      <c r="E3" s="67"/>
      <c r="F3" s="67"/>
      <c r="G3" s="67"/>
      <c r="H3" s="63"/>
      <c r="I3" s="63"/>
      <c r="J3" s="63"/>
      <c r="K3" s="63"/>
      <c r="L3" s="63"/>
      <c r="M3" s="63"/>
      <c r="N3" s="63"/>
    </row>
    <row r="4" spans="1:14" s="64" customFormat="1" x14ac:dyDescent="0.2">
      <c r="A4" s="290" t="s">
        <v>151</v>
      </c>
      <c r="B4" s="299" t="s">
        <v>133</v>
      </c>
      <c r="C4" s="299" t="s">
        <v>140</v>
      </c>
      <c r="D4" s="299" t="s">
        <v>141</v>
      </c>
      <c r="E4" s="297" t="s">
        <v>96</v>
      </c>
      <c r="F4" s="298"/>
      <c r="G4" s="298"/>
      <c r="H4" s="63"/>
      <c r="I4" s="63"/>
      <c r="J4" s="68"/>
      <c r="K4" s="63"/>
      <c r="L4" s="63"/>
      <c r="M4" s="63"/>
      <c r="N4" s="63"/>
    </row>
    <row r="5" spans="1:14" s="73" customFormat="1" ht="15" customHeight="1" x14ac:dyDescent="0.2">
      <c r="A5" s="291"/>
      <c r="B5" s="300"/>
      <c r="C5" s="300"/>
      <c r="D5" s="300"/>
      <c r="E5" s="69" t="s">
        <v>93</v>
      </c>
      <c r="F5" s="69" t="s">
        <v>94</v>
      </c>
      <c r="G5" s="69" t="s">
        <v>95</v>
      </c>
      <c r="H5" s="70"/>
      <c r="I5" s="70"/>
      <c r="J5" s="71"/>
      <c r="K5" s="70"/>
      <c r="L5" s="72"/>
      <c r="M5" s="70"/>
      <c r="N5" s="70"/>
    </row>
    <row r="6" spans="1:14" s="77" customFormat="1" ht="15" x14ac:dyDescent="0.2">
      <c r="A6" s="74" t="str">
        <f>'2A-Buget_cerere'!A5</f>
        <v>CAP. 1</v>
      </c>
      <c r="B6" s="294" t="str">
        <f>'2A-Buget_cerere'!B5:I5</f>
        <v>Cheltuieli pentru investiţia de bază</v>
      </c>
      <c r="C6" s="295"/>
      <c r="D6" s="295"/>
      <c r="E6" s="295"/>
      <c r="F6" s="295"/>
      <c r="G6" s="295"/>
      <c r="H6" s="75"/>
      <c r="I6" s="75"/>
      <c r="J6" s="76"/>
      <c r="K6" s="75"/>
      <c r="L6" s="75"/>
      <c r="M6" s="75"/>
      <c r="N6" s="75"/>
    </row>
    <row r="7" spans="1:14" s="81" customFormat="1" ht="38.25" x14ac:dyDescent="0.2">
      <c r="A7" s="74" t="str">
        <f>'2A-Buget_cerere'!A6</f>
        <v>1.1</v>
      </c>
      <c r="B7" s="78" t="str">
        <f>'2A-Buget_cerere'!B6</f>
        <v>Echipamente tehnologice, utilaje, instalații de lucru, mobilier, echipamente informatice, birotică  (achiziționarea echipamentelor se poate face in în limita a maxim 30% din valoarea eligibilă a proiectului)</v>
      </c>
      <c r="C7" s="79">
        <f>'2A-Buget_cerere'!I6</f>
        <v>0</v>
      </c>
      <c r="D7" s="21" t="str">
        <f>IF(E7+F7+G7&lt;&gt;C7,"Eroare!","")</f>
        <v/>
      </c>
      <c r="E7" s="10">
        <v>0</v>
      </c>
      <c r="F7" s="10">
        <v>0</v>
      </c>
      <c r="G7" s="10">
        <v>0</v>
      </c>
      <c r="H7" s="80"/>
      <c r="I7" s="80"/>
      <c r="J7" s="76"/>
      <c r="K7" s="80"/>
      <c r="L7" s="80"/>
      <c r="M7" s="80"/>
      <c r="N7" s="80"/>
    </row>
    <row r="8" spans="1:14" s="81" customFormat="1" ht="15" x14ac:dyDescent="0.2">
      <c r="A8" s="74" t="str">
        <f>'2A-Buget_cerere'!A7</f>
        <v>1.2</v>
      </c>
      <c r="B8" s="78" t="str">
        <f>'2A-Buget_cerere'!B7</f>
        <v>Active necorporale</v>
      </c>
      <c r="C8" s="79" t="e">
        <f>'2A-Buget_cerere'!#REF!</f>
        <v>#REF!</v>
      </c>
      <c r="D8" s="21" t="e">
        <f t="shared" ref="D8:D14" si="0">IF(E8+F8+G8&lt;&gt;C8,"Eroare!","")</f>
        <v>#REF!</v>
      </c>
      <c r="E8" s="10">
        <v>0</v>
      </c>
      <c r="F8" s="10">
        <v>0</v>
      </c>
      <c r="G8" s="10">
        <v>0</v>
      </c>
      <c r="H8" s="80"/>
      <c r="I8" s="80"/>
      <c r="J8" s="76"/>
      <c r="K8" s="80"/>
      <c r="L8" s="80"/>
      <c r="M8" s="80"/>
      <c r="N8" s="80"/>
    </row>
    <row r="9" spans="1:14" s="77" customFormat="1" ht="15" x14ac:dyDescent="0.2">
      <c r="A9" s="74"/>
      <c r="B9" s="82" t="str">
        <f>'2A-Buget_cerere'!B8</f>
        <v>TOTAL CAPITOL 1</v>
      </c>
      <c r="C9" s="79" t="e">
        <f>'2A-Buget_cerere'!#REF!</f>
        <v>#REF!</v>
      </c>
      <c r="D9" s="21" t="e">
        <f t="shared" si="0"/>
        <v>#REF!</v>
      </c>
      <c r="E9" s="83">
        <f>SUM(E7:E8)</f>
        <v>0</v>
      </c>
      <c r="F9" s="83">
        <f>SUM(F7:F8)</f>
        <v>0</v>
      </c>
      <c r="G9" s="83">
        <f>SUM(G7:G8)</f>
        <v>0</v>
      </c>
      <c r="H9" s="75"/>
      <c r="I9" s="80"/>
      <c r="J9" s="84"/>
      <c r="K9" s="75"/>
      <c r="L9" s="75"/>
      <c r="M9" s="75"/>
      <c r="N9" s="75"/>
    </row>
    <row r="10" spans="1:14" s="77" customFormat="1" ht="15" x14ac:dyDescent="0.2">
      <c r="A10" s="74" t="str">
        <f>'2A-Buget_cerere'!A9</f>
        <v>CAP. 2</v>
      </c>
      <c r="B10" s="294" t="str">
        <f>'2A-Buget_cerere'!B9:I9</f>
        <v xml:space="preserve">Cheltuieli cheltuieli de informare, comunicare și publicitate </v>
      </c>
      <c r="C10" s="295"/>
      <c r="D10" s="295"/>
      <c r="E10" s="295"/>
      <c r="F10" s="295"/>
      <c r="G10" s="295"/>
      <c r="H10" s="75"/>
      <c r="I10" s="80"/>
      <c r="J10" s="85"/>
      <c r="K10" s="75"/>
      <c r="L10" s="75"/>
      <c r="M10" s="75"/>
      <c r="N10" s="75"/>
    </row>
    <row r="11" spans="1:14" s="77" customFormat="1" ht="25.5" x14ac:dyDescent="0.2">
      <c r="A11" s="74" t="str">
        <f>'2A-Buget_cerere'!A10</f>
        <v>2.1</v>
      </c>
      <c r="B11" s="78" t="str">
        <f>'2A-Buget_cerere'!B10</f>
        <v>Cheltuieli cu activitățile obligatorii de publicitate și informare aferente proiectului - maxim 10.000 lei fara TVA</v>
      </c>
      <c r="C11" s="79" t="e">
        <f>'2A-Buget_cerere'!#REF!</f>
        <v>#REF!</v>
      </c>
      <c r="D11" s="21" t="e">
        <f>IF(E11+F11+G11&lt;&gt;C11,"Eroare!","")</f>
        <v>#REF!</v>
      </c>
      <c r="E11" s="10">
        <v>0</v>
      </c>
      <c r="F11" s="10">
        <v>0</v>
      </c>
      <c r="G11" s="10">
        <v>0</v>
      </c>
      <c r="H11" s="75"/>
      <c r="I11" s="80"/>
      <c r="J11" s="68"/>
      <c r="K11" s="75"/>
      <c r="L11" s="75"/>
      <c r="M11" s="75"/>
      <c r="N11" s="75"/>
    </row>
    <row r="12" spans="1:14" s="77" customFormat="1" ht="25.5" x14ac:dyDescent="0.2">
      <c r="A12" s="74" t="str">
        <f>'2A-Buget_cerere'!A11</f>
        <v>2.2</v>
      </c>
      <c r="B12" s="78" t="str">
        <f>'2A-Buget_cerere'!B11</f>
        <v>cheltuieli de promovare a rezultatelor proiectului de cercetare industrial/dezvoltare experimentală pe scară largă</v>
      </c>
      <c r="C12" s="79"/>
      <c r="D12" s="21"/>
      <c r="E12" s="10"/>
      <c r="F12" s="10"/>
      <c r="G12" s="10"/>
      <c r="H12" s="75"/>
      <c r="I12" s="80"/>
      <c r="J12" s="68"/>
      <c r="K12" s="75"/>
      <c r="L12" s="75"/>
      <c r="M12" s="75"/>
      <c r="N12" s="75"/>
    </row>
    <row r="13" spans="1:14" s="77" customFormat="1" ht="15" x14ac:dyDescent="0.2">
      <c r="A13" s="74" t="str">
        <f>'2A-Buget_cerere'!A12</f>
        <v>2.3</v>
      </c>
      <c r="B13" s="78" t="str">
        <f>'2A-Buget_cerere'!B12</f>
        <v>cheltuieli cu instrumente de comercializare on-line</v>
      </c>
      <c r="C13" s="79"/>
      <c r="D13" s="21"/>
      <c r="E13" s="10"/>
      <c r="F13" s="10"/>
      <c r="G13" s="10"/>
      <c r="H13" s="75"/>
      <c r="I13" s="80"/>
      <c r="J13" s="68"/>
      <c r="K13" s="75"/>
      <c r="L13" s="75"/>
      <c r="M13" s="75"/>
      <c r="N13" s="75"/>
    </row>
    <row r="14" spans="1:14" s="77" customFormat="1" ht="15" x14ac:dyDescent="0.2">
      <c r="A14" s="74"/>
      <c r="B14" s="82" t="str">
        <f>'2A-Buget_cerere'!B13</f>
        <v>TOTAL CAPITOL 2</v>
      </c>
      <c r="C14" s="79" t="e">
        <f>'2A-Buget_cerere'!#REF!</f>
        <v>#REF!</v>
      </c>
      <c r="D14" s="21" t="e">
        <f t="shared" si="0"/>
        <v>#REF!</v>
      </c>
      <c r="E14" s="83">
        <f t="shared" ref="E14:G14" si="1">E11</f>
        <v>0</v>
      </c>
      <c r="F14" s="83">
        <f t="shared" si="1"/>
        <v>0</v>
      </c>
      <c r="G14" s="83">
        <f t="shared" si="1"/>
        <v>0</v>
      </c>
      <c r="H14" s="75"/>
      <c r="I14" s="80"/>
      <c r="J14" s="68"/>
      <c r="K14" s="75"/>
      <c r="L14" s="75"/>
      <c r="M14" s="75"/>
      <c r="N14" s="75"/>
    </row>
    <row r="15" spans="1:14" s="77" customFormat="1" ht="15" x14ac:dyDescent="0.2">
      <c r="A15" s="74" t="str">
        <f>'2A-Buget_cerere'!A14</f>
        <v>CAP. 3</v>
      </c>
      <c r="B15" s="294" t="str">
        <f>'2A-Buget_cerere'!B14:I14</f>
        <v xml:space="preserve">Cheltuielile cu activitatea de audit financiar extern </v>
      </c>
      <c r="C15" s="295"/>
      <c r="D15" s="295"/>
      <c r="E15" s="295"/>
      <c r="F15" s="295"/>
      <c r="G15" s="295"/>
      <c r="H15" s="75"/>
      <c r="I15" s="80"/>
      <c r="J15" s="68"/>
      <c r="K15" s="75"/>
      <c r="L15" s="75"/>
      <c r="M15" s="75"/>
      <c r="N15" s="75"/>
    </row>
    <row r="16" spans="1:14" s="81" customFormat="1" ht="25.5" x14ac:dyDescent="0.2">
      <c r="A16" s="74" t="str">
        <f>'2A-Buget_cerere'!A15</f>
        <v>3.1</v>
      </c>
      <c r="B16" s="78" t="str">
        <f>'2A-Buget_cerere'!B15</f>
        <v xml:space="preserve">Cheltuielile cu activitatea de audit financiar extern - 5000 lei fara TVA trimestrial </v>
      </c>
      <c r="C16" s="79" t="e">
        <f>'2A-Buget_cerere'!#REF!</f>
        <v>#REF!</v>
      </c>
      <c r="D16" s="21" t="e">
        <f t="shared" ref="D16:D35" si="2">IF(E16+F16+G16&lt;&gt;C16,"Eroare!","")</f>
        <v>#REF!</v>
      </c>
      <c r="E16" s="10">
        <v>0</v>
      </c>
      <c r="F16" s="10">
        <v>0</v>
      </c>
      <c r="G16" s="10">
        <v>0</v>
      </c>
      <c r="H16" s="80"/>
      <c r="I16" s="80"/>
      <c r="J16" s="86"/>
      <c r="K16" s="80"/>
      <c r="L16" s="80"/>
      <c r="M16" s="80"/>
      <c r="N16" s="80"/>
    </row>
    <row r="17" spans="1:14" s="77" customFormat="1" ht="15" x14ac:dyDescent="0.2">
      <c r="A17" s="74"/>
      <c r="B17" s="82" t="str">
        <f>'2A-Buget_cerere'!B16</f>
        <v>TOTAL CAPITOL 3</v>
      </c>
      <c r="C17" s="79">
        <f>'2A-Buget_cerere'!I19</f>
        <v>0</v>
      </c>
      <c r="D17" s="21" t="str">
        <f>IF(E17+F17+G17&lt;&gt;C17,"Eroare!","")</f>
        <v/>
      </c>
      <c r="E17" s="83">
        <f>SUM(E16:E16)</f>
        <v>0</v>
      </c>
      <c r="F17" s="83">
        <f>SUM(F16:F16)</f>
        <v>0</v>
      </c>
      <c r="G17" s="83">
        <f>SUM(G16:G16)</f>
        <v>0</v>
      </c>
      <c r="H17" s="75"/>
      <c r="I17" s="80"/>
      <c r="J17" s="75"/>
      <c r="K17" s="75"/>
      <c r="L17" s="75"/>
      <c r="M17" s="75"/>
      <c r="N17" s="75"/>
    </row>
    <row r="18" spans="1:14" s="77" customFormat="1" ht="15" x14ac:dyDescent="0.2">
      <c r="A18" s="74" t="str">
        <f>'2A-Buget_cerere'!A17</f>
        <v>CAP. 4</v>
      </c>
      <c r="B18" s="294" t="str">
        <f>'2A-Buget_cerere'!B17:I17</f>
        <v>Cheltuieli pentru consultanță în elaborarea si implementarea proiectului</v>
      </c>
      <c r="C18" s="295"/>
      <c r="D18" s="295"/>
      <c r="E18" s="295"/>
      <c r="F18" s="295"/>
      <c r="G18" s="295"/>
      <c r="H18" s="75"/>
      <c r="I18" s="80"/>
      <c r="J18" s="75"/>
      <c r="K18" s="75"/>
      <c r="L18" s="75"/>
      <c r="M18" s="75"/>
      <c r="N18" s="75"/>
    </row>
    <row r="19" spans="1:14" s="81" customFormat="1" ht="38.25" x14ac:dyDescent="0.2">
      <c r="A19" s="74" t="str">
        <f>'2A-Buget_cerere'!A18</f>
        <v>4.1</v>
      </c>
      <c r="B19" s="78" t="str">
        <f>'2A-Buget_cerere'!B18</f>
        <v>Consultanta (cheltuielile cu implementarea proiectului nu se vor bugeta decat daca serviciile respective sunt diferite de cele ce sunt asigurate de echipa de implementare a proiectului)</v>
      </c>
      <c r="C19" s="79" t="e">
        <f>'2A-Buget_cerere'!#REF!</f>
        <v>#REF!</v>
      </c>
      <c r="D19" s="21" t="e">
        <f t="shared" si="2"/>
        <v>#REF!</v>
      </c>
      <c r="E19" s="10">
        <v>0</v>
      </c>
      <c r="F19" s="10">
        <v>0</v>
      </c>
      <c r="G19" s="10">
        <v>0</v>
      </c>
      <c r="H19" s="80"/>
      <c r="I19" s="80"/>
      <c r="J19" s="80"/>
      <c r="K19" s="80"/>
      <c r="L19" s="80"/>
      <c r="M19" s="80"/>
      <c r="N19" s="80"/>
    </row>
    <row r="20" spans="1:14" s="77" customFormat="1" ht="15" x14ac:dyDescent="0.2">
      <c r="A20" s="74"/>
      <c r="B20" s="82" t="str">
        <f>'2A-Buget_cerere'!B19</f>
        <v> TOTAL CAPITOL 4</v>
      </c>
      <c r="C20" s="79">
        <f>'2A-Buget_cerere'!I8</f>
        <v>0</v>
      </c>
      <c r="D20" s="21" t="e">
        <f t="shared" si="2"/>
        <v>#REF!</v>
      </c>
      <c r="E20" s="83" t="e">
        <f>E19+#REF!+#REF!</f>
        <v>#REF!</v>
      </c>
      <c r="F20" s="83" t="e">
        <f>F19+#REF!+#REF!</f>
        <v>#REF!</v>
      </c>
      <c r="G20" s="83" t="e">
        <f>G19+#REF!+#REF!</f>
        <v>#REF!</v>
      </c>
      <c r="H20" s="75"/>
      <c r="I20" s="80"/>
      <c r="J20" s="75"/>
      <c r="K20" s="75"/>
      <c r="L20" s="75"/>
      <c r="M20" s="75"/>
      <c r="N20" s="75"/>
    </row>
    <row r="21" spans="1:14" s="77" customFormat="1" ht="15" x14ac:dyDescent="0.2">
      <c r="A21" s="74" t="str">
        <f>'2A-Buget_cerere'!A20</f>
        <v>CAP. 5</v>
      </c>
      <c r="B21" s="294" t="str">
        <f>'2A-Buget_cerere'!B20</f>
        <v>Cheltuieli salariale</v>
      </c>
      <c r="C21" s="295"/>
      <c r="D21" s="295"/>
      <c r="E21" s="295"/>
      <c r="F21" s="295"/>
      <c r="G21" s="295"/>
      <c r="H21" s="75"/>
      <c r="I21" s="80"/>
      <c r="J21" s="75"/>
      <c r="K21" s="75"/>
      <c r="L21" s="75"/>
      <c r="M21" s="75"/>
      <c r="N21" s="75"/>
    </row>
    <row r="22" spans="1:14" s="81" customFormat="1" ht="38.25" x14ac:dyDescent="0.2">
      <c r="A22" s="74" t="str">
        <f>'2A-Buget_cerere'!A21</f>
        <v>5.1</v>
      </c>
      <c r="B22" s="78" t="str">
        <f>'2A-Buget_cerere'!B21</f>
        <v>Onorarii/venituri asimilate salariilor pentru experti proprii/cooptati ( Valorile cumulate ale subcategoriilor 22 si 87 reprezintă maxim 40% din valoarea cheltuielilor eligibile aferente ajutorului de minimis)</v>
      </c>
      <c r="C22" s="79" t="e">
        <f>'2A-Buget_cerere'!#REF!</f>
        <v>#REF!</v>
      </c>
      <c r="D22" s="21" t="e">
        <f t="shared" si="2"/>
        <v>#REF!</v>
      </c>
      <c r="E22" s="10">
        <v>0</v>
      </c>
      <c r="F22" s="10">
        <v>0</v>
      </c>
      <c r="G22" s="10">
        <v>0</v>
      </c>
      <c r="H22" s="80"/>
      <c r="I22" s="80"/>
      <c r="J22" s="80"/>
      <c r="K22" s="80"/>
      <c r="L22" s="80"/>
      <c r="M22" s="80"/>
      <c r="N22" s="80"/>
    </row>
    <row r="23" spans="1:14" s="77" customFormat="1" ht="25.5" x14ac:dyDescent="0.2">
      <c r="A23" s="74" t="str">
        <f>'2A-Buget_cerere'!A22</f>
        <v>5.2</v>
      </c>
      <c r="B23" s="78" t="str">
        <f>'2A-Buget_cerere'!B22</f>
        <v xml:space="preserve">Cheltuieli salariale cu echipa de management a proiectului – pentru personalul angajat al solicitantului  </v>
      </c>
      <c r="C23" s="79" t="e">
        <f>'2A-Buget_cerere'!#REF!</f>
        <v>#REF!</v>
      </c>
      <c r="D23" s="21" t="e">
        <f t="shared" si="2"/>
        <v>#REF!</v>
      </c>
      <c r="E23" s="10">
        <v>0</v>
      </c>
      <c r="F23" s="10">
        <v>0</v>
      </c>
      <c r="G23" s="10">
        <v>0</v>
      </c>
      <c r="H23" s="75"/>
      <c r="I23" s="80"/>
      <c r="J23" s="75"/>
      <c r="K23" s="75"/>
      <c r="L23" s="75"/>
      <c r="M23" s="75"/>
      <c r="N23" s="75"/>
    </row>
    <row r="24" spans="1:14" s="77" customFormat="1" ht="15" x14ac:dyDescent="0.2">
      <c r="A24" s="74"/>
      <c r="B24" s="82" t="str">
        <f>'2A-Buget_cerere'!B23</f>
        <v>TOTAL CAPITOL 5</v>
      </c>
      <c r="C24" s="79" t="e">
        <f>'2A-Buget_cerere'!#REF!</f>
        <v>#REF!</v>
      </c>
      <c r="D24" s="21" t="e">
        <f>IF(E24+F24+G24&lt;&gt;C24,"Eroare!","")</f>
        <v>#REF!</v>
      </c>
      <c r="E24" s="83">
        <f>SUM(E22:E23)</f>
        <v>0</v>
      </c>
      <c r="F24" s="83">
        <f>SUM(F22:F23)</f>
        <v>0</v>
      </c>
      <c r="G24" s="83">
        <f>SUM(G22:G23)</f>
        <v>0</v>
      </c>
      <c r="H24" s="75"/>
      <c r="I24" s="80"/>
      <c r="J24" s="75"/>
      <c r="K24" s="75"/>
      <c r="L24" s="75"/>
      <c r="M24" s="75"/>
      <c r="N24" s="75"/>
    </row>
    <row r="25" spans="1:14" s="77" customFormat="1" ht="15" x14ac:dyDescent="0.2">
      <c r="A25" s="74" t="str">
        <f>'2A-Buget_cerere'!A24</f>
        <v>CAP. 6</v>
      </c>
      <c r="B25" s="294" t="str">
        <f>'2A-Buget_cerere'!B24</f>
        <v>Cheltuieli cu activități specifice priorității de investiție</v>
      </c>
      <c r="C25" s="295"/>
      <c r="D25" s="295"/>
      <c r="E25" s="295"/>
      <c r="F25" s="295"/>
      <c r="G25" s="295"/>
      <c r="H25" s="75"/>
      <c r="I25" s="80"/>
      <c r="J25" s="75"/>
      <c r="K25" s="75"/>
      <c r="L25" s="75"/>
      <c r="M25" s="75"/>
      <c r="N25" s="75"/>
    </row>
    <row r="26" spans="1:14" s="77" customFormat="1" ht="25.5" x14ac:dyDescent="0.2">
      <c r="A26" s="74" t="str">
        <f>'2A-Buget_cerere'!A25</f>
        <v>6.1</v>
      </c>
      <c r="B26" s="78" t="str">
        <f>'2A-Buget_cerere'!B10</f>
        <v>Cheltuieli cu activitățile obligatorii de publicitate și informare aferente proiectului - maxim 10.000 lei fara TVA</v>
      </c>
      <c r="C26" s="79">
        <f>'2A-Buget_cerere'!I10</f>
        <v>0</v>
      </c>
      <c r="D26" s="21" t="str">
        <f t="shared" si="2"/>
        <v/>
      </c>
      <c r="E26" s="10">
        <v>0</v>
      </c>
      <c r="F26" s="10">
        <v>0</v>
      </c>
      <c r="G26" s="10">
        <v>0</v>
      </c>
      <c r="H26" s="75"/>
      <c r="I26" s="80"/>
      <c r="J26" s="75"/>
      <c r="K26" s="75"/>
      <c r="L26" s="75"/>
      <c r="M26" s="75"/>
      <c r="N26" s="75"/>
    </row>
    <row r="27" spans="1:14" s="77" customFormat="1" ht="15" x14ac:dyDescent="0.2">
      <c r="A27" s="74" t="str">
        <f>'2A-Buget_cerere'!A26</f>
        <v>6.2</v>
      </c>
      <c r="B27" s="78" t="str">
        <f>'2A-Buget_cerere'!B26</f>
        <v>Cheltuieli cu activități de internaţionalizare</v>
      </c>
      <c r="C27" s="79"/>
      <c r="D27" s="21"/>
      <c r="E27" s="10"/>
      <c r="F27" s="10"/>
      <c r="G27" s="10"/>
      <c r="H27" s="75"/>
      <c r="I27" s="80"/>
      <c r="J27" s="75"/>
      <c r="K27" s="75"/>
      <c r="L27" s="75"/>
      <c r="M27" s="75"/>
      <c r="N27" s="75"/>
    </row>
    <row r="28" spans="1:14" s="77" customFormat="1" ht="25.5" x14ac:dyDescent="0.2">
      <c r="A28" s="74" t="str">
        <f>'2A-Buget_cerere'!A27</f>
        <v>6.3</v>
      </c>
      <c r="B28" s="78" t="str">
        <f>'2A-Buget_cerere'!B27</f>
        <v>Cheltuieli pentru crearea si actualizarea platformelor de tranzactionare pentru cererea si oferta de proprietate intelectuala</v>
      </c>
      <c r="C28" s="79"/>
      <c r="D28" s="21"/>
      <c r="E28" s="10"/>
      <c r="F28" s="10"/>
      <c r="G28" s="10"/>
      <c r="H28" s="75"/>
      <c r="I28" s="80"/>
      <c r="J28" s="75"/>
      <c r="K28" s="75"/>
      <c r="L28" s="75"/>
      <c r="M28" s="75"/>
      <c r="N28" s="75"/>
    </row>
    <row r="29" spans="1:14" s="77" customFormat="1" ht="25.5" x14ac:dyDescent="0.2">
      <c r="A29" s="74" t="str">
        <f>'2A-Buget_cerere'!A28</f>
        <v>6.4</v>
      </c>
      <c r="B29" s="78" t="str">
        <f>'2A-Buget_cerere'!B28</f>
        <v>Cheltuieli cu servicii de asistenta si consultanta pentru realizarea de modele experimentale si prototipuri</v>
      </c>
      <c r="C29" s="79"/>
      <c r="D29" s="21"/>
      <c r="E29" s="10"/>
      <c r="F29" s="10"/>
      <c r="G29" s="10"/>
      <c r="H29" s="75"/>
      <c r="I29" s="80"/>
      <c r="J29" s="75"/>
      <c r="K29" s="75"/>
      <c r="L29" s="75"/>
      <c r="M29" s="75"/>
      <c r="N29" s="75"/>
    </row>
    <row r="30" spans="1:14" s="77" customFormat="1" ht="25.5" x14ac:dyDescent="0.2">
      <c r="A30" s="74" t="str">
        <f>'2A-Buget_cerere'!A29</f>
        <v>6.5</v>
      </c>
      <c r="B30" s="78" t="str">
        <f>'2A-Buget_cerere'!B29</f>
        <v>Cheltuieli privind implementarea și certificarea sistemelor de management al calității</v>
      </c>
      <c r="C30" s="79"/>
      <c r="D30" s="21"/>
      <c r="E30" s="10"/>
      <c r="F30" s="10"/>
      <c r="G30" s="10"/>
      <c r="H30" s="75"/>
      <c r="I30" s="80"/>
      <c r="J30" s="75"/>
      <c r="K30" s="75"/>
      <c r="L30" s="75"/>
      <c r="M30" s="75"/>
      <c r="N30" s="75"/>
    </row>
    <row r="31" spans="1:14" s="77" customFormat="1" ht="25.5" x14ac:dyDescent="0.2">
      <c r="A31" s="74" t="str">
        <f>'2A-Buget_cerere'!A30</f>
        <v>6.6</v>
      </c>
      <c r="B31" s="78" t="str">
        <f>'2A-Buget_cerere'!B30</f>
        <v>Cheltuieli privind certificarea națională/ internațională a produselor, serviciilor sau diferitelor procese specifice</v>
      </c>
      <c r="C31" s="79"/>
      <c r="D31" s="21"/>
      <c r="E31" s="10"/>
      <c r="F31" s="10"/>
      <c r="G31" s="10"/>
      <c r="H31" s="75"/>
      <c r="I31" s="80"/>
      <c r="J31" s="75"/>
      <c r="K31" s="75"/>
      <c r="L31" s="75"/>
      <c r="M31" s="75"/>
      <c r="N31" s="75"/>
    </row>
    <row r="32" spans="1:14" s="77" customFormat="1" ht="15" x14ac:dyDescent="0.2">
      <c r="A32" s="74" t="str">
        <f>'2A-Buget_cerere'!A31</f>
        <v>6.7</v>
      </c>
      <c r="B32" s="78" t="str">
        <f>'2A-Buget_cerere'!B31</f>
        <v>Cheltuieli privind inovarea de produs/proces</v>
      </c>
      <c r="C32" s="79"/>
      <c r="D32" s="21"/>
      <c r="E32" s="10"/>
      <c r="F32" s="10"/>
      <c r="G32" s="10"/>
      <c r="H32" s="75"/>
      <c r="I32" s="80"/>
      <c r="J32" s="75"/>
      <c r="K32" s="75"/>
      <c r="L32" s="75"/>
      <c r="M32" s="75"/>
      <c r="N32" s="75"/>
    </row>
    <row r="33" spans="1:14" s="77" customFormat="1" ht="15" x14ac:dyDescent="0.2">
      <c r="A33" s="74" t="str">
        <f>'2A-Buget_cerere'!A32</f>
        <v>6.8</v>
      </c>
      <c r="B33" s="78" t="str">
        <f>'2A-Buget_cerere'!B32</f>
        <v>Cheltuieli cu servicii tehnologice specifice</v>
      </c>
      <c r="C33" s="79"/>
      <c r="D33" s="21"/>
      <c r="E33" s="10"/>
      <c r="F33" s="10"/>
      <c r="G33" s="10"/>
      <c r="H33" s="75"/>
      <c r="I33" s="80"/>
      <c r="J33" s="75"/>
      <c r="K33" s="75"/>
      <c r="L33" s="75"/>
      <c r="M33" s="75"/>
      <c r="N33" s="75"/>
    </row>
    <row r="34" spans="1:14" s="77" customFormat="1" ht="15" x14ac:dyDescent="0.2">
      <c r="A34" s="74" t="str">
        <f>'2A-Buget_cerere'!A33</f>
        <v>6.9</v>
      </c>
      <c r="B34" s="78" t="str">
        <f>'2A-Buget_cerere'!B33</f>
        <v>Cheltuieli pentru servicii de sprijinire a inovarii</v>
      </c>
      <c r="C34" s="79"/>
      <c r="D34" s="21"/>
      <c r="E34" s="10"/>
      <c r="F34" s="10"/>
      <c r="G34" s="10"/>
      <c r="H34" s="75"/>
      <c r="I34" s="80"/>
      <c r="J34" s="75"/>
      <c r="K34" s="75"/>
      <c r="L34" s="75"/>
      <c r="M34" s="75"/>
      <c r="N34" s="75"/>
    </row>
    <row r="35" spans="1:14" s="77" customFormat="1" ht="15" x14ac:dyDescent="0.2">
      <c r="A35" s="74"/>
      <c r="B35" s="82" t="str">
        <f>'2A-Buget_cerere'!B34</f>
        <v>TOTAL CAPITOL 6</v>
      </c>
      <c r="C35" s="79">
        <f>'2A-Buget_cerere'!I13</f>
        <v>0</v>
      </c>
      <c r="D35" s="21" t="str">
        <f t="shared" si="2"/>
        <v/>
      </c>
      <c r="E35" s="83">
        <f>SUM(E26:E26)</f>
        <v>0</v>
      </c>
      <c r="F35" s="83">
        <f>SUM(F26:F26)</f>
        <v>0</v>
      </c>
      <c r="G35" s="83">
        <f>SUM(G26:G26)</f>
        <v>0</v>
      </c>
      <c r="H35" s="75"/>
      <c r="I35" s="80"/>
      <c r="J35" s="75"/>
      <c r="K35" s="75"/>
      <c r="L35" s="75"/>
      <c r="M35" s="75"/>
      <c r="N35" s="75"/>
    </row>
    <row r="36" spans="1:14" s="77" customFormat="1" ht="15" x14ac:dyDescent="0.2">
      <c r="A36" s="74" t="str">
        <f>'2A-Buget_cerere'!A35</f>
        <v>CAP. 7</v>
      </c>
      <c r="B36" s="294" t="str">
        <f>'2A-Buget_cerere'!B35:I35</f>
        <v>Cheltuieli generale pentru administratie</v>
      </c>
      <c r="C36" s="295"/>
      <c r="D36" s="295"/>
      <c r="E36" s="295"/>
      <c r="F36" s="295"/>
      <c r="G36" s="295"/>
      <c r="H36" s="75"/>
      <c r="I36" s="80"/>
      <c r="J36" s="75"/>
      <c r="K36" s="75"/>
      <c r="L36" s="75"/>
      <c r="M36" s="75"/>
      <c r="N36" s="75"/>
    </row>
    <row r="37" spans="1:14" s="77" customFormat="1" ht="38.25" x14ac:dyDescent="0.2">
      <c r="A37" s="74" t="str">
        <f>'2A-Buget_cerere'!A36</f>
        <v>7.1</v>
      </c>
      <c r="B37" s="78" t="str">
        <f>'2A-Buget_cerere'!B36</f>
        <v>Cheltuieli generale de administratie (indirecte pe baza de costuri reale) / în limita a 10% din valoarea eligibilă a cheltuielilor eligibile aferente ajutorului de minimis.</v>
      </c>
      <c r="C37" s="79">
        <f>'2A-Buget_cerere'!I15</f>
        <v>0</v>
      </c>
      <c r="D37" s="21" t="str">
        <f>IF(E37+F37+G37&lt;&gt;C37,"Eroare!","")</f>
        <v/>
      </c>
      <c r="E37" s="10">
        <v>0</v>
      </c>
      <c r="F37" s="10">
        <v>0</v>
      </c>
      <c r="G37" s="10">
        <v>0</v>
      </c>
      <c r="H37" s="75"/>
      <c r="I37" s="80"/>
      <c r="J37" s="75"/>
      <c r="K37" s="75"/>
      <c r="L37" s="75"/>
      <c r="M37" s="75"/>
      <c r="N37" s="75"/>
    </row>
    <row r="38" spans="1:14" s="77" customFormat="1" ht="15" x14ac:dyDescent="0.2">
      <c r="A38" s="74"/>
      <c r="B38" s="82" t="str">
        <f>'2A-Buget_cerere'!B37</f>
        <v>TOTAL CAPITOL 7</v>
      </c>
      <c r="C38" s="79">
        <f>'2A-Buget_cerere'!I16</f>
        <v>0</v>
      </c>
      <c r="D38" s="21" t="str">
        <f t="shared" ref="D38" si="3">IF(E38+F38+G38&lt;&gt;C38,"Eroare!","")</f>
        <v/>
      </c>
      <c r="E38" s="83">
        <f>E37</f>
        <v>0</v>
      </c>
      <c r="F38" s="83">
        <f t="shared" ref="F38:G38" si="4">F37</f>
        <v>0</v>
      </c>
      <c r="G38" s="83">
        <f t="shared" si="4"/>
        <v>0</v>
      </c>
      <c r="H38" s="75"/>
      <c r="I38" s="80"/>
      <c r="J38" s="75"/>
      <c r="K38" s="75"/>
      <c r="L38" s="75"/>
      <c r="M38" s="75"/>
      <c r="N38" s="75"/>
    </row>
    <row r="39" spans="1:14" s="91" customFormat="1" x14ac:dyDescent="0.2">
      <c r="A39" s="87"/>
      <c r="B39" s="88"/>
      <c r="C39" s="89"/>
      <c r="D39" s="90"/>
      <c r="E39" s="67"/>
      <c r="F39" s="67"/>
      <c r="G39" s="67"/>
      <c r="H39" s="80"/>
      <c r="I39" s="80"/>
      <c r="J39" s="80"/>
      <c r="K39" s="80"/>
      <c r="L39" s="80"/>
      <c r="M39" s="80"/>
      <c r="N39" s="80"/>
    </row>
    <row r="40" spans="1:14" s="91" customFormat="1" x14ac:dyDescent="0.2">
      <c r="A40" s="87"/>
      <c r="B40" s="92"/>
      <c r="C40" s="89"/>
      <c r="D40" s="90"/>
      <c r="E40" s="67"/>
      <c r="F40" s="67"/>
      <c r="G40" s="67"/>
      <c r="H40" s="80"/>
      <c r="I40" s="80"/>
      <c r="J40" s="80"/>
      <c r="K40" s="80"/>
      <c r="L40" s="80"/>
      <c r="M40" s="80"/>
      <c r="N40" s="80"/>
    </row>
    <row r="41" spans="1:14" s="93" customFormat="1" x14ac:dyDescent="0.2">
      <c r="A41" s="301" t="s">
        <v>152</v>
      </c>
      <c r="B41" s="301"/>
      <c r="C41" s="292" t="s">
        <v>140</v>
      </c>
      <c r="D41" s="293" t="s">
        <v>141</v>
      </c>
      <c r="E41" s="302" t="s">
        <v>96</v>
      </c>
      <c r="F41" s="302"/>
      <c r="G41" s="302"/>
      <c r="H41" s="63"/>
      <c r="I41" s="80"/>
      <c r="J41" s="63"/>
      <c r="K41" s="63"/>
      <c r="L41" s="63"/>
      <c r="M41" s="63"/>
      <c r="N41" s="63"/>
    </row>
    <row r="42" spans="1:14" s="94" customFormat="1" x14ac:dyDescent="0.2">
      <c r="A42" s="301"/>
      <c r="B42" s="301"/>
      <c r="C42" s="292"/>
      <c r="D42" s="293"/>
      <c r="E42" s="69" t="s">
        <v>93</v>
      </c>
      <c r="F42" s="69" t="s">
        <v>94</v>
      </c>
      <c r="G42" s="69" t="s">
        <v>95</v>
      </c>
      <c r="H42" s="70"/>
      <c r="I42" s="80"/>
      <c r="J42" s="70"/>
      <c r="K42" s="70"/>
      <c r="L42" s="72"/>
      <c r="M42" s="70"/>
      <c r="N42" s="70"/>
    </row>
    <row r="43" spans="1:14" s="98" customFormat="1" x14ac:dyDescent="0.2">
      <c r="A43" s="303" t="s">
        <v>142</v>
      </c>
      <c r="B43" s="303"/>
      <c r="C43" s="95">
        <f>'2A-Buget_cerere'!C42</f>
        <v>0</v>
      </c>
      <c r="D43" s="21" t="e">
        <f>IF(E43+F43+G43&lt;&gt;C43,"Eroare!","")</f>
        <v>#REF!</v>
      </c>
      <c r="E43" s="17" t="e">
        <f>#REF!</f>
        <v>#REF!</v>
      </c>
      <c r="F43" s="17" t="e">
        <f>#REF!</f>
        <v>#REF!</v>
      </c>
      <c r="G43" s="17" t="e">
        <f>#REF!</f>
        <v>#REF!</v>
      </c>
      <c r="H43" s="96"/>
      <c r="I43" s="80"/>
      <c r="J43" s="96"/>
      <c r="K43" s="96"/>
      <c r="L43" s="97"/>
      <c r="M43" s="96"/>
      <c r="N43" s="96"/>
    </row>
    <row r="44" spans="1:14" s="98" customFormat="1" x14ac:dyDescent="0.2">
      <c r="A44" s="303" t="s">
        <v>143</v>
      </c>
      <c r="B44" s="303"/>
      <c r="C44" s="95">
        <f>'2A-Buget_cerere'!C45</f>
        <v>0</v>
      </c>
      <c r="D44" s="21" t="e">
        <f>IF(E44+F44+G44&lt;&gt;C44,"Eroare!","")</f>
        <v>#REF!</v>
      </c>
      <c r="E44" s="17" t="e">
        <f>SUM(E45:E46)</f>
        <v>#REF!</v>
      </c>
      <c r="F44" s="17" t="e">
        <f t="shared" ref="F44:G44" si="5">SUM(F45:F46)</f>
        <v>#REF!</v>
      </c>
      <c r="G44" s="17">
        <f t="shared" si="5"/>
        <v>0</v>
      </c>
      <c r="H44" s="96"/>
      <c r="I44" s="80"/>
      <c r="J44" s="96"/>
      <c r="K44" s="96"/>
      <c r="L44" s="96"/>
      <c r="M44" s="96"/>
      <c r="N44" s="96"/>
    </row>
    <row r="45" spans="1:14" s="94" customFormat="1" x14ac:dyDescent="0.2">
      <c r="A45" s="304" t="s">
        <v>153</v>
      </c>
      <c r="B45" s="304"/>
      <c r="C45" s="95"/>
      <c r="D45" s="21"/>
      <c r="E45" s="10" t="e">
        <f>E43*0.1</f>
        <v>#REF!</v>
      </c>
      <c r="F45" s="10" t="e">
        <f>C44-E45</f>
        <v>#REF!</v>
      </c>
      <c r="G45" s="10">
        <v>0</v>
      </c>
      <c r="H45" s="70"/>
      <c r="I45" s="80"/>
      <c r="J45" s="70"/>
      <c r="K45" s="70"/>
      <c r="L45" s="72"/>
      <c r="M45" s="70"/>
      <c r="N45" s="70"/>
    </row>
    <row r="46" spans="1:14" s="94" customFormat="1" x14ac:dyDescent="0.2">
      <c r="A46" s="304" t="s">
        <v>154</v>
      </c>
      <c r="B46" s="304"/>
      <c r="C46" s="95"/>
      <c r="D46" s="21"/>
      <c r="E46" s="10">
        <v>0</v>
      </c>
      <c r="F46" s="10">
        <v>0</v>
      </c>
      <c r="G46" s="10">
        <v>0</v>
      </c>
      <c r="H46" s="70"/>
      <c r="I46" s="80"/>
      <c r="J46" s="70"/>
      <c r="K46" s="70"/>
      <c r="L46" s="72"/>
      <c r="M46" s="70"/>
      <c r="N46" s="70"/>
    </row>
    <row r="47" spans="1:14" s="98" customFormat="1" x14ac:dyDescent="0.2">
      <c r="A47" s="303" t="str">
        <f>'2A-Buget_cerere'!B48</f>
        <v>Finanțarea nerambursabilă totală solicitată</v>
      </c>
      <c r="B47" s="303"/>
      <c r="C47" s="95">
        <f>'2A-Buget_cerere'!C48</f>
        <v>0</v>
      </c>
      <c r="D47" s="21" t="e">
        <f>IF(E47+F47+G47&lt;&gt;C47,"Eroare!","")</f>
        <v>#REF!</v>
      </c>
      <c r="E47" s="10" t="e">
        <f>E43*0.9</f>
        <v>#REF!</v>
      </c>
      <c r="F47" s="10" t="e">
        <f>C47-E47</f>
        <v>#REF!</v>
      </c>
      <c r="G47" s="10">
        <v>0</v>
      </c>
      <c r="H47" s="96"/>
      <c r="I47" s="80"/>
      <c r="J47" s="96"/>
      <c r="K47" s="96"/>
      <c r="L47" s="97"/>
      <c r="M47" s="96"/>
      <c r="N47" s="96"/>
    </row>
    <row r="48" spans="1:14" s="101" customFormat="1" ht="15" x14ac:dyDescent="0.2">
      <c r="A48" s="99"/>
      <c r="B48" s="100"/>
      <c r="C48" s="89"/>
      <c r="D48" s="90"/>
      <c r="E48" s="67"/>
      <c r="F48" s="67"/>
      <c r="G48" s="67"/>
      <c r="H48" s="96"/>
      <c r="I48" s="80"/>
      <c r="J48" s="96"/>
      <c r="K48" s="96"/>
      <c r="L48" s="97"/>
      <c r="M48" s="96"/>
      <c r="N48" s="96"/>
    </row>
    <row r="49" spans="1:14" s="101" customFormat="1" ht="15" x14ac:dyDescent="0.2">
      <c r="A49" s="99"/>
      <c r="B49" s="102"/>
      <c r="C49" s="89"/>
      <c r="D49" s="90"/>
      <c r="E49" s="67"/>
      <c r="F49" s="67"/>
      <c r="G49" s="67"/>
      <c r="H49" s="96"/>
      <c r="I49" s="96"/>
      <c r="J49" s="96"/>
      <c r="K49" s="96"/>
      <c r="L49" s="97"/>
      <c r="M49" s="96"/>
      <c r="N49" s="96"/>
    </row>
    <row r="50" spans="1:14" s="73" customFormat="1" ht="15" x14ac:dyDescent="0.2">
      <c r="A50" s="103"/>
      <c r="B50" s="104"/>
      <c r="C50" s="89"/>
      <c r="D50" s="90"/>
      <c r="E50" s="67"/>
      <c r="F50" s="67"/>
      <c r="G50" s="67"/>
      <c r="H50" s="70"/>
      <c r="I50" s="70"/>
      <c r="J50" s="70"/>
      <c r="K50" s="70"/>
      <c r="L50" s="72"/>
      <c r="M50" s="70"/>
      <c r="N50" s="70"/>
    </row>
    <row r="51" spans="1:14" s="73" customFormat="1" ht="15" x14ac:dyDescent="0.2">
      <c r="A51" s="103"/>
      <c r="B51" s="104"/>
      <c r="C51" s="89"/>
      <c r="D51" s="90"/>
      <c r="E51" s="67"/>
      <c r="F51" s="67"/>
      <c r="G51" s="67"/>
      <c r="H51" s="70"/>
      <c r="I51" s="70"/>
      <c r="J51" s="70"/>
      <c r="K51" s="70"/>
      <c r="L51" s="72"/>
      <c r="M51" s="70"/>
      <c r="N51" s="70"/>
    </row>
    <row r="52" spans="1:14" s="73" customFormat="1" ht="15" x14ac:dyDescent="0.2">
      <c r="A52" s="103"/>
      <c r="B52" s="104"/>
      <c r="C52" s="89"/>
      <c r="D52" s="90"/>
      <c r="E52" s="67"/>
      <c r="F52" s="67"/>
      <c r="G52" s="67"/>
      <c r="H52" s="70"/>
      <c r="I52" s="70"/>
      <c r="J52" s="70"/>
      <c r="K52" s="70"/>
      <c r="L52" s="72"/>
      <c r="M52" s="70"/>
      <c r="N52" s="70"/>
    </row>
    <row r="53" spans="1:14" s="73" customFormat="1" ht="15" x14ac:dyDescent="0.2">
      <c r="A53" s="103"/>
      <c r="B53" s="104"/>
      <c r="C53" s="89"/>
      <c r="D53" s="90"/>
      <c r="E53" s="67"/>
      <c r="F53" s="67"/>
      <c r="G53" s="67"/>
      <c r="H53" s="70"/>
      <c r="I53" s="70"/>
      <c r="J53" s="70"/>
      <c r="K53" s="70"/>
      <c r="L53" s="72"/>
      <c r="M53" s="70"/>
      <c r="N53" s="70"/>
    </row>
    <row r="54" spans="1:14" s="73" customFormat="1" ht="15" x14ac:dyDescent="0.2">
      <c r="A54" s="103"/>
      <c r="B54" s="104"/>
      <c r="C54" s="89"/>
      <c r="D54" s="90"/>
      <c r="E54" s="67"/>
      <c r="F54" s="67"/>
      <c r="G54" s="67"/>
      <c r="H54" s="70"/>
      <c r="I54" s="70"/>
      <c r="J54" s="70"/>
      <c r="K54" s="70"/>
      <c r="L54" s="72"/>
      <c r="M54" s="70"/>
      <c r="N54" s="70"/>
    </row>
    <row r="55" spans="1:14" s="73" customFormat="1" ht="15" x14ac:dyDescent="0.2">
      <c r="A55" s="103"/>
      <c r="B55" s="104"/>
      <c r="C55" s="89"/>
      <c r="D55" s="90"/>
      <c r="E55" s="67"/>
      <c r="F55" s="67"/>
      <c r="G55" s="67"/>
      <c r="H55" s="70"/>
      <c r="I55" s="70"/>
      <c r="J55" s="70"/>
      <c r="K55" s="70"/>
      <c r="L55" s="72"/>
      <c r="M55" s="70"/>
      <c r="N55" s="70"/>
    </row>
    <row r="56" spans="1:14" s="73" customFormat="1" ht="15" x14ac:dyDescent="0.2">
      <c r="A56" s="103"/>
      <c r="B56" s="104"/>
      <c r="C56" s="89"/>
      <c r="D56" s="90"/>
      <c r="E56" s="67"/>
      <c r="F56" s="67"/>
      <c r="G56" s="67"/>
      <c r="H56" s="70"/>
      <c r="I56" s="70"/>
      <c r="J56" s="70"/>
      <c r="K56" s="70"/>
      <c r="L56" s="72"/>
      <c r="M56" s="70"/>
      <c r="N56" s="70"/>
    </row>
    <row r="57" spans="1:14" s="73" customFormat="1" ht="15" x14ac:dyDescent="0.2">
      <c r="A57" s="103"/>
      <c r="B57" s="104"/>
      <c r="C57" s="89"/>
      <c r="D57" s="90"/>
      <c r="E57" s="67"/>
      <c r="F57" s="67"/>
      <c r="G57" s="67"/>
      <c r="H57" s="70"/>
      <c r="I57" s="70"/>
      <c r="J57" s="70"/>
      <c r="K57" s="70"/>
      <c r="L57" s="72"/>
      <c r="M57" s="70"/>
      <c r="N57" s="70"/>
    </row>
    <row r="58" spans="1:14" s="73" customFormat="1" ht="15" x14ac:dyDescent="0.2">
      <c r="A58" s="103"/>
      <c r="B58" s="104"/>
      <c r="C58" s="89"/>
      <c r="D58" s="90"/>
      <c r="E58" s="67"/>
      <c r="F58" s="67"/>
      <c r="G58" s="67"/>
      <c r="H58" s="70"/>
      <c r="I58" s="70"/>
      <c r="J58" s="70"/>
      <c r="K58" s="70"/>
      <c r="L58" s="72"/>
      <c r="M58" s="70"/>
      <c r="N58" s="70"/>
    </row>
    <row r="59" spans="1:14" s="73" customFormat="1" ht="15" x14ac:dyDescent="0.2">
      <c r="A59" s="103"/>
      <c r="B59" s="104"/>
      <c r="C59" s="89"/>
      <c r="D59" s="90"/>
      <c r="E59" s="67"/>
      <c r="F59" s="67"/>
      <c r="G59" s="67"/>
      <c r="H59" s="70"/>
      <c r="I59" s="70"/>
      <c r="J59" s="70"/>
      <c r="K59" s="70"/>
      <c r="L59" s="72"/>
      <c r="M59" s="70"/>
      <c r="N59" s="70"/>
    </row>
    <row r="60" spans="1:14" s="73" customFormat="1" ht="15" x14ac:dyDescent="0.2">
      <c r="A60" s="103"/>
      <c r="B60" s="104"/>
      <c r="C60" s="89"/>
      <c r="D60" s="90"/>
      <c r="E60" s="67"/>
      <c r="F60" s="67"/>
      <c r="G60" s="67"/>
      <c r="H60" s="70"/>
      <c r="I60" s="70"/>
      <c r="J60" s="70"/>
      <c r="K60" s="70"/>
      <c r="L60" s="72"/>
      <c r="M60" s="70"/>
      <c r="N60" s="70"/>
    </row>
    <row r="61" spans="1:14" s="73" customFormat="1" ht="15" x14ac:dyDescent="0.2">
      <c r="A61" s="103"/>
      <c r="B61" s="104"/>
      <c r="C61" s="89"/>
      <c r="D61" s="90"/>
      <c r="E61" s="67"/>
      <c r="F61" s="67"/>
      <c r="G61" s="67"/>
      <c r="H61" s="70"/>
      <c r="I61" s="70"/>
      <c r="J61" s="70"/>
      <c r="K61" s="70"/>
      <c r="L61" s="72"/>
      <c r="M61" s="70"/>
      <c r="N61" s="70"/>
    </row>
  </sheetData>
  <sheetProtection algorithmName="SHA-512" hashValue="lbzg1qDS1O9aduXlyn8HxQSazzrpVJhnZjSnAlqp3Gi/IMbe7GNI/ou6Q151Ri4ipai+KsV64AJZSHg9NDMPow==" saltValue="AT9O0JTP81arBWvCShZKzg==" spinCount="100000" sheet="1" formatColumns="0" insertColumns="0" insertRows="0" insertHyperlinks="0" deleteColumns="0" deleteRows="0" sort="0" autoFilter="0" pivotTables="0"/>
  <mergeCells count="24">
    <mergeCell ref="B15:G15"/>
    <mergeCell ref="B36:G36"/>
    <mergeCell ref="B25:G25"/>
    <mergeCell ref="A47:B47"/>
    <mergeCell ref="A46:B46"/>
    <mergeCell ref="A45:B45"/>
    <mergeCell ref="A44:B44"/>
    <mergeCell ref="A43:B43"/>
    <mergeCell ref="A1:G1"/>
    <mergeCell ref="A2:G2"/>
    <mergeCell ref="A4:A5"/>
    <mergeCell ref="C41:C42"/>
    <mergeCell ref="D41:D42"/>
    <mergeCell ref="B10:G10"/>
    <mergeCell ref="B3:C3"/>
    <mergeCell ref="E4:G4"/>
    <mergeCell ref="B6:G6"/>
    <mergeCell ref="B4:B5"/>
    <mergeCell ref="C4:C5"/>
    <mergeCell ref="D4:D5"/>
    <mergeCell ref="A41:B42"/>
    <mergeCell ref="E41:G41"/>
    <mergeCell ref="B21:G21"/>
    <mergeCell ref="B18:G18"/>
  </mergeCells>
  <conditionalFormatting sqref="C49:G49">
    <cfRule type="containsText" dxfId="2" priority="16" operator="containsText" text="nu">
      <formula>NOT(ISERROR(SEARCH("nu",C49)))</formula>
    </cfRule>
  </conditionalFormatting>
  <conditionalFormatting sqref="C49:G49">
    <cfRule type="containsText" dxfId="1" priority="10" operator="containsText" text="NU">
      <formula>NOT(ISERROR(SEARCH("NU",C49)))</formula>
    </cfRule>
    <cfRule type="containsText" dxfId="0" priority="11" operator="containsText" text="DA">
      <formula>NOT(ISERROR(SEARCH("DA",C49)))</formula>
    </cfRule>
  </conditionalFormatting>
  <pageMargins left="0.70866141732283472" right="0.70866141732283472" top="0.55118110236220474" bottom="0.90625" header="0.31496062992125984" footer="0.31496062992125984"/>
  <pageSetup paperSize="9" fitToHeight="0" orientation="landscape" blackAndWhite="1" r:id="rId1"/>
  <headerFooter>
    <oddFooter>&amp;RPagina _____ din _____</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1A-Bilant</vt:lpstr>
      <vt:lpstr>1B-ContPP</vt:lpstr>
      <vt:lpstr>1E-Intreprindere_in_dificultate</vt:lpstr>
      <vt:lpstr>1E-universitate</vt:lpstr>
      <vt:lpstr>2A-Buget_cerere</vt:lpstr>
      <vt:lpstr>2B-Investitie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Alina Costachescu</cp:lastModifiedBy>
  <cp:lastPrinted>2020-10-23T06:25:53Z</cp:lastPrinted>
  <dcterms:created xsi:type="dcterms:W3CDTF">2015-08-05T10:46:20Z</dcterms:created>
  <dcterms:modified xsi:type="dcterms:W3CDTF">2020-11-24T07:45:24Z</dcterms:modified>
</cp:coreProperties>
</file>